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fs01\Public\事務局\契約検査課\R6\☆09契約\05 契約事務様式\スライド制度\R6.7 改正　スライド条項\01 スライド制度 運用規定・様式（R6.6.12決裁）\02 単品スライド\R6.6 単品スライド一部改正\R6.7.1単品スライド改正\ホームページ公開資料 2024.7.1\"/>
    </mc:Choice>
  </mc:AlternateContent>
  <bookViews>
    <workbookView xWindow="0" yWindow="0" windowWidth="20490" windowHeight="7635" activeTab="1"/>
  </bookViews>
  <sheets>
    <sheet name="様式１（Word様式あり）" sheetId="17" r:id="rId1"/>
    <sheet name="様式１-１" sheetId="2" r:id="rId2"/>
    <sheet name="様式-1-1（記入例）" sheetId="4" r:id="rId3"/>
    <sheet name="計算様式" sheetId="3" r:id="rId4"/>
    <sheet name="様式２（Word様式あり）" sheetId="18" r:id="rId5"/>
    <sheet name="様式-3" sheetId="5" r:id="rId6"/>
    <sheet name="様式-3 (記入例)" sheetId="12" r:id="rId7"/>
    <sheet name="様式-3-1 " sheetId="21" r:id="rId8"/>
    <sheet name="様式-3-1（記入例）" sheetId="6" r:id="rId9"/>
    <sheet name="様式-3-2" sheetId="7" r:id="rId10"/>
    <sheet name="様式-3-2 (記入例)" sheetId="14" r:id="rId11"/>
    <sheet name="様式-3-3" sheetId="8" r:id="rId12"/>
    <sheet name="様式-3-3 (記入例)" sheetId="15" r:id="rId13"/>
    <sheet name="様式４（Word様式あり）" sheetId="19" r:id="rId14"/>
    <sheet name="様式－５" sheetId="9" r:id="rId15"/>
    <sheet name="様式－５ (記入例)" sheetId="16" r:id="rId16"/>
    <sheet name="様式－５－１" sheetId="10" r:id="rId17"/>
    <sheet name="様式－５－１別添" sheetId="11" r:id="rId18"/>
    <sheet name="様式６（Word様式あり）" sheetId="20" r:id="rId19"/>
  </sheets>
  <definedNames>
    <definedName name="_xlnm.Print_Area" localSheetId="3">計算様式!$A$1:$AE$116</definedName>
    <definedName name="_xlnm.Print_Area" localSheetId="1">'様式１-１'!$A$1:$T$55</definedName>
    <definedName name="_xlnm.Print_Area" localSheetId="2">'様式-1-1（記入例）'!$A$1:$K$69</definedName>
    <definedName name="_xlnm.Print_Area" localSheetId="5">'様式-3'!$A$1:$K$69</definedName>
    <definedName name="_xlnm.Print_Area" localSheetId="6">'様式-3 (記入例)'!$A$1:$K$55</definedName>
    <definedName name="_xlnm.Print_Area" localSheetId="7">'様式-3-1 '!$A$1:$L$40</definedName>
    <definedName name="_xlnm.Print_Area" localSheetId="8">'様式-3-1（記入例）'!$A$1:$L$40</definedName>
    <definedName name="_xlnm.Print_Area" localSheetId="9">'様式-3-2'!$A$1:$O$23</definedName>
    <definedName name="_xlnm.Print_Area" localSheetId="10">'様式-3-2 (記入例)'!$A$1:$O$23</definedName>
    <definedName name="_xlnm.Print_Area" localSheetId="11">'様式-3-3'!$A$1:$Q$33</definedName>
    <definedName name="_xlnm.Print_Area" localSheetId="12">'様式-3-3 (記入例)'!$A$1:$Q$33</definedName>
    <definedName name="_xlnm.Print_Area" localSheetId="16">'様式－５－１'!$A$1:$B$10</definedName>
    <definedName name="_xlnm.Print_Area" localSheetId="17">'様式－５－１別添'!$A$1:$G$32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0" i="21" l="1"/>
  <c r="F29" i="21"/>
  <c r="F28" i="21"/>
  <c r="F27" i="21"/>
  <c r="D25" i="21"/>
  <c r="F24" i="21"/>
  <c r="F23" i="21"/>
  <c r="F22" i="21"/>
  <c r="F21" i="21"/>
  <c r="F20" i="21"/>
  <c r="F19" i="21"/>
  <c r="AE114" i="3" l="1"/>
  <c r="AC114" i="3"/>
  <c r="AA114" i="3"/>
  <c r="Y114" i="3"/>
  <c r="W114" i="3"/>
  <c r="U114" i="3"/>
  <c r="S114" i="3"/>
  <c r="O114" i="3"/>
  <c r="M114" i="3"/>
  <c r="K114" i="3"/>
  <c r="I114" i="3"/>
  <c r="G114" i="3"/>
  <c r="E113" i="3"/>
  <c r="Q114" i="3" s="1"/>
  <c r="D113" i="3"/>
  <c r="C113" i="3"/>
  <c r="AE112" i="3"/>
  <c r="E111" i="3"/>
  <c r="O112" i="3" s="1"/>
  <c r="D111" i="3"/>
  <c r="C111" i="3"/>
  <c r="AE110" i="3"/>
  <c r="U110" i="3"/>
  <c r="S110" i="3"/>
  <c r="E109" i="3"/>
  <c r="Q110" i="3" s="1"/>
  <c r="D109" i="3"/>
  <c r="C109" i="3"/>
  <c r="AE108" i="3"/>
  <c r="L35" i="3" s="1"/>
  <c r="AA108" i="3"/>
  <c r="Y108" i="3"/>
  <c r="W108" i="3"/>
  <c r="U108" i="3"/>
  <c r="K108" i="3"/>
  <c r="I108" i="3"/>
  <c r="G108" i="3"/>
  <c r="E107" i="3"/>
  <c r="S108" i="3" s="1"/>
  <c r="D107" i="3"/>
  <c r="C107" i="3"/>
  <c r="AE106" i="3"/>
  <c r="AC106" i="3"/>
  <c r="AA106" i="3"/>
  <c r="Y106" i="3"/>
  <c r="W106" i="3"/>
  <c r="U106" i="3"/>
  <c r="M106" i="3"/>
  <c r="K106" i="3"/>
  <c r="I106" i="3"/>
  <c r="G106" i="3"/>
  <c r="E105" i="3"/>
  <c r="S106" i="3" s="1"/>
  <c r="D105" i="3"/>
  <c r="C105" i="3"/>
  <c r="AE104" i="3"/>
  <c r="AC104" i="3"/>
  <c r="AA104" i="3"/>
  <c r="Y104" i="3"/>
  <c r="W104" i="3"/>
  <c r="U104" i="3"/>
  <c r="S104" i="3"/>
  <c r="O104" i="3"/>
  <c r="M104" i="3"/>
  <c r="K104" i="3"/>
  <c r="I104" i="3"/>
  <c r="G104" i="3"/>
  <c r="AE103" i="3" s="1"/>
  <c r="E103" i="3"/>
  <c r="Q104" i="3" s="1"/>
  <c r="D103" i="3"/>
  <c r="C103" i="3"/>
  <c r="AE102" i="3"/>
  <c r="E101" i="3"/>
  <c r="O102" i="3" s="1"/>
  <c r="D101" i="3"/>
  <c r="C101" i="3"/>
  <c r="AE100" i="3"/>
  <c r="U100" i="3"/>
  <c r="S100" i="3"/>
  <c r="E99" i="3"/>
  <c r="Q100" i="3" s="1"/>
  <c r="D99" i="3"/>
  <c r="C99" i="3"/>
  <c r="AE98" i="3"/>
  <c r="L29" i="3" s="1"/>
  <c r="AA98" i="3"/>
  <c r="Y98" i="3"/>
  <c r="W98" i="3"/>
  <c r="U98" i="3"/>
  <c r="K98" i="3"/>
  <c r="I98" i="3"/>
  <c r="G98" i="3"/>
  <c r="E97" i="3"/>
  <c r="S98" i="3" s="1"/>
  <c r="D97" i="3"/>
  <c r="C97" i="3"/>
  <c r="AE96" i="3"/>
  <c r="AC96" i="3"/>
  <c r="AA96" i="3"/>
  <c r="Y96" i="3"/>
  <c r="W96" i="3"/>
  <c r="U96" i="3"/>
  <c r="M96" i="3"/>
  <c r="K96" i="3"/>
  <c r="I96" i="3"/>
  <c r="G96" i="3"/>
  <c r="E95" i="3"/>
  <c r="S96" i="3" s="1"/>
  <c r="D95" i="3"/>
  <c r="C95" i="3"/>
  <c r="AE94" i="3"/>
  <c r="AC94" i="3"/>
  <c r="AA94" i="3"/>
  <c r="Y94" i="3"/>
  <c r="W94" i="3"/>
  <c r="U94" i="3"/>
  <c r="S94" i="3"/>
  <c r="O94" i="3"/>
  <c r="M94" i="3"/>
  <c r="K94" i="3"/>
  <c r="I94" i="3"/>
  <c r="G94" i="3"/>
  <c r="E93" i="3"/>
  <c r="Q94" i="3" s="1"/>
  <c r="D93" i="3"/>
  <c r="C93" i="3"/>
  <c r="AE92" i="3"/>
  <c r="O92" i="3"/>
  <c r="E91" i="3"/>
  <c r="AC92" i="3" s="1"/>
  <c r="D91" i="3"/>
  <c r="C91" i="3"/>
  <c r="AE90" i="3"/>
  <c r="U90" i="3"/>
  <c r="S90" i="3"/>
  <c r="E89" i="3"/>
  <c r="Q90" i="3" s="1"/>
  <c r="D89" i="3"/>
  <c r="C89" i="3"/>
  <c r="AE88" i="3"/>
  <c r="L23" i="3" s="1"/>
  <c r="AA88" i="3"/>
  <c r="Y88" i="3"/>
  <c r="W88" i="3"/>
  <c r="U88" i="3"/>
  <c r="K88" i="3"/>
  <c r="I88" i="3"/>
  <c r="G88" i="3"/>
  <c r="E87" i="3"/>
  <c r="S88" i="3" s="1"/>
  <c r="D87" i="3"/>
  <c r="C87" i="3"/>
  <c r="AE86" i="3"/>
  <c r="AC86" i="3"/>
  <c r="AA86" i="3"/>
  <c r="Y86" i="3"/>
  <c r="W86" i="3"/>
  <c r="U86" i="3"/>
  <c r="M86" i="3"/>
  <c r="K86" i="3"/>
  <c r="I86" i="3"/>
  <c r="G86" i="3"/>
  <c r="E85" i="3"/>
  <c r="S86" i="3" s="1"/>
  <c r="D85" i="3"/>
  <c r="C85" i="3"/>
  <c r="AE79" i="3"/>
  <c r="AC79" i="3"/>
  <c r="AA79" i="3"/>
  <c r="Y79" i="3"/>
  <c r="W79" i="3"/>
  <c r="U79" i="3"/>
  <c r="S79" i="3"/>
  <c r="O79" i="3"/>
  <c r="M79" i="3"/>
  <c r="K79" i="3"/>
  <c r="I79" i="3"/>
  <c r="G79" i="3"/>
  <c r="E78" i="3"/>
  <c r="Q79" i="3" s="1"/>
  <c r="D78" i="3"/>
  <c r="C78" i="3"/>
  <c r="AE77" i="3"/>
  <c r="O77" i="3"/>
  <c r="E76" i="3"/>
  <c r="AC77" i="3" s="1"/>
  <c r="D76" i="3"/>
  <c r="C76" i="3"/>
  <c r="AE75" i="3"/>
  <c r="E74" i="3"/>
  <c r="D74" i="3"/>
  <c r="C74" i="3"/>
  <c r="AE73" i="3"/>
  <c r="L17" i="3" s="1"/>
  <c r="W73" i="3"/>
  <c r="U73" i="3"/>
  <c r="G73" i="3"/>
  <c r="E72" i="3"/>
  <c r="S73" i="3" s="1"/>
  <c r="D72" i="3"/>
  <c r="C72" i="3"/>
  <c r="AE71" i="3"/>
  <c r="L16" i="3" s="1"/>
  <c r="AA71" i="3"/>
  <c r="Y71" i="3"/>
  <c r="W71" i="3"/>
  <c r="U71" i="3"/>
  <c r="K71" i="3"/>
  <c r="I71" i="3"/>
  <c r="G71" i="3"/>
  <c r="E70" i="3"/>
  <c r="S71" i="3" s="1"/>
  <c r="D70" i="3"/>
  <c r="C70" i="3"/>
  <c r="AE64" i="3"/>
  <c r="AC64" i="3"/>
  <c r="AA64" i="3"/>
  <c r="Y64" i="3"/>
  <c r="W64" i="3"/>
  <c r="U64" i="3"/>
  <c r="M64" i="3"/>
  <c r="K64" i="3"/>
  <c r="I64" i="3"/>
  <c r="G64" i="3"/>
  <c r="E63" i="3"/>
  <c r="S64" i="3" s="1"/>
  <c r="D63" i="3"/>
  <c r="C63" i="3"/>
  <c r="AE62" i="3"/>
  <c r="AC62" i="3"/>
  <c r="AA62" i="3"/>
  <c r="O62" i="3"/>
  <c r="M62" i="3"/>
  <c r="K62" i="3"/>
  <c r="E61" i="3"/>
  <c r="Y62" i="3" s="1"/>
  <c r="D61" i="3"/>
  <c r="C61" i="3"/>
  <c r="AE60" i="3"/>
  <c r="L12" i="3" s="1"/>
  <c r="E59" i="3"/>
  <c r="D59" i="3"/>
  <c r="C59" i="3"/>
  <c r="AE58" i="3"/>
  <c r="L11" i="3" s="1"/>
  <c r="W58" i="3"/>
  <c r="U58" i="3"/>
  <c r="G58" i="3"/>
  <c r="E57" i="3"/>
  <c r="S58" i="3" s="1"/>
  <c r="D57" i="3"/>
  <c r="C57" i="3"/>
  <c r="AE56" i="3"/>
  <c r="L10" i="3" s="1"/>
  <c r="AA56" i="3"/>
  <c r="Y56" i="3"/>
  <c r="W56" i="3"/>
  <c r="U56" i="3"/>
  <c r="K56" i="3"/>
  <c r="I56" i="3"/>
  <c r="G56" i="3"/>
  <c r="E55" i="3"/>
  <c r="S56" i="3" s="1"/>
  <c r="D55" i="3"/>
  <c r="C55" i="3"/>
  <c r="M40" i="3"/>
  <c r="H39" i="3"/>
  <c r="N39" i="3" s="1"/>
  <c r="O34" i="3" s="1"/>
  <c r="K40" i="3" s="1"/>
  <c r="L38" i="3"/>
  <c r="G38" i="3"/>
  <c r="F38" i="3"/>
  <c r="L37" i="3"/>
  <c r="G37" i="3"/>
  <c r="L36" i="3"/>
  <c r="H36" i="3"/>
  <c r="G36" i="3"/>
  <c r="F36" i="3"/>
  <c r="H35" i="3"/>
  <c r="G35" i="3"/>
  <c r="F35" i="3"/>
  <c r="L34" i="3"/>
  <c r="H34" i="3"/>
  <c r="G34" i="3"/>
  <c r="F34" i="3"/>
  <c r="H33" i="3"/>
  <c r="N33" i="3" s="1"/>
  <c r="O28" i="3" s="1"/>
  <c r="I40" i="3" s="1"/>
  <c r="L32" i="3"/>
  <c r="G32" i="3"/>
  <c r="F32" i="3"/>
  <c r="L31" i="3"/>
  <c r="G31" i="3"/>
  <c r="L30" i="3"/>
  <c r="H30" i="3"/>
  <c r="G30" i="3"/>
  <c r="F30" i="3"/>
  <c r="H29" i="3"/>
  <c r="G29" i="3"/>
  <c r="F29" i="3"/>
  <c r="L28" i="3"/>
  <c r="H28" i="3"/>
  <c r="G28" i="3"/>
  <c r="F28" i="3"/>
  <c r="H27" i="3"/>
  <c r="N27" i="3" s="1"/>
  <c r="O22" i="3" s="1"/>
  <c r="G40" i="3" s="1"/>
  <c r="L26" i="3"/>
  <c r="G26" i="3"/>
  <c r="F26" i="3"/>
  <c r="L25" i="3"/>
  <c r="G25" i="3"/>
  <c r="L24" i="3"/>
  <c r="G24" i="3"/>
  <c r="H23" i="3"/>
  <c r="G23" i="3"/>
  <c r="F23" i="3"/>
  <c r="L22" i="3"/>
  <c r="H22" i="3"/>
  <c r="G22" i="3"/>
  <c r="F22" i="3"/>
  <c r="H21" i="3"/>
  <c r="N21" i="3" s="1"/>
  <c r="O16" i="3" s="1"/>
  <c r="E40" i="3" s="1"/>
  <c r="L20" i="3"/>
  <c r="G20" i="3"/>
  <c r="F20" i="3"/>
  <c r="L19" i="3"/>
  <c r="G19" i="3"/>
  <c r="L18" i="3"/>
  <c r="G18" i="3"/>
  <c r="G17" i="3"/>
  <c r="H16" i="3"/>
  <c r="G16" i="3"/>
  <c r="F16" i="3"/>
  <c r="L14" i="3"/>
  <c r="G14" i="3"/>
  <c r="F14" i="3"/>
  <c r="L13" i="3"/>
  <c r="G13" i="3"/>
  <c r="G12" i="3"/>
  <c r="G11" i="3"/>
  <c r="G10" i="3"/>
  <c r="N3" i="3"/>
  <c r="I3" i="3"/>
  <c r="O60" i="3" l="1"/>
  <c r="AC60" i="3"/>
  <c r="M60" i="3"/>
  <c r="AA60" i="3"/>
  <c r="K60" i="3"/>
  <c r="U60" i="3"/>
  <c r="Y60" i="3"/>
  <c r="I60" i="3"/>
  <c r="F12" i="3"/>
  <c r="W60" i="3"/>
  <c r="G60" i="3"/>
  <c r="Q75" i="3"/>
  <c r="O75" i="3"/>
  <c r="AC75" i="3"/>
  <c r="M75" i="3"/>
  <c r="AA75" i="3"/>
  <c r="K75" i="3"/>
  <c r="F18" i="3"/>
  <c r="W75" i="3"/>
  <c r="Y75" i="3"/>
  <c r="I75" i="3"/>
  <c r="G75" i="3"/>
  <c r="AE93" i="3"/>
  <c r="AF103" i="3"/>
  <c r="I32" i="3"/>
  <c r="Q60" i="3"/>
  <c r="S75" i="3"/>
  <c r="AE113" i="3"/>
  <c r="S60" i="3"/>
  <c r="U75" i="3"/>
  <c r="L27" i="3"/>
  <c r="J32" i="3"/>
  <c r="K32" i="3" s="1"/>
  <c r="L33" i="3"/>
  <c r="L39" i="3"/>
  <c r="L15" i="3"/>
  <c r="L21" i="3"/>
  <c r="AE78" i="3"/>
  <c r="Q77" i="3"/>
  <c r="Q92" i="3"/>
  <c r="I73" i="3"/>
  <c r="Y73" i="3"/>
  <c r="S77" i="3"/>
  <c r="G90" i="3"/>
  <c r="W90" i="3"/>
  <c r="S92" i="3"/>
  <c r="G100" i="3"/>
  <c r="W100" i="3"/>
  <c r="S102" i="3"/>
  <c r="G110" i="3"/>
  <c r="W110" i="3"/>
  <c r="S112" i="3"/>
  <c r="F13" i="3"/>
  <c r="F19" i="3"/>
  <c r="F25" i="3"/>
  <c r="F31" i="3"/>
  <c r="F37" i="3"/>
  <c r="M56" i="3"/>
  <c r="AE55" i="3" s="1"/>
  <c r="I10" i="3" s="1"/>
  <c r="AC56" i="3"/>
  <c r="K58" i="3"/>
  <c r="AA58" i="3"/>
  <c r="S62" i="3"/>
  <c r="O64" i="3"/>
  <c r="AE63" i="3" s="1"/>
  <c r="M71" i="3"/>
  <c r="AE70" i="3" s="1"/>
  <c r="I16" i="3" s="1"/>
  <c r="J16" i="3" s="1"/>
  <c r="K16" i="3" s="1"/>
  <c r="K21" i="3" s="1"/>
  <c r="AC71" i="3"/>
  <c r="K73" i="3"/>
  <c r="AA73" i="3"/>
  <c r="U77" i="3"/>
  <c r="O86" i="3"/>
  <c r="AE85" i="3" s="1"/>
  <c r="I22" i="3" s="1"/>
  <c r="J22" i="3" s="1"/>
  <c r="K22" i="3" s="1"/>
  <c r="K27" i="3" s="1"/>
  <c r="M88" i="3"/>
  <c r="AE87" i="3" s="1"/>
  <c r="I23" i="3" s="1"/>
  <c r="J23" i="3" s="1"/>
  <c r="K23" i="3" s="1"/>
  <c r="AC88" i="3"/>
  <c r="I90" i="3"/>
  <c r="Y90" i="3"/>
  <c r="U92" i="3"/>
  <c r="O96" i="3"/>
  <c r="AE95" i="3" s="1"/>
  <c r="I28" i="3" s="1"/>
  <c r="J28" i="3" s="1"/>
  <c r="K28" i="3" s="1"/>
  <c r="K33" i="3" s="1"/>
  <c r="M98" i="3"/>
  <c r="AE97" i="3" s="1"/>
  <c r="I29" i="3" s="1"/>
  <c r="J29" i="3" s="1"/>
  <c r="K29" i="3" s="1"/>
  <c r="AC98" i="3"/>
  <c r="I100" i="3"/>
  <c r="Y100" i="3"/>
  <c r="U102" i="3"/>
  <c r="O106" i="3"/>
  <c r="AE105" i="3" s="1"/>
  <c r="I34" i="3" s="1"/>
  <c r="J34" i="3" s="1"/>
  <c r="K34" i="3" s="1"/>
  <c r="K39" i="3" s="1"/>
  <c r="M108" i="3"/>
  <c r="AC108" i="3"/>
  <c r="AE107" i="3" s="1"/>
  <c r="I35" i="3" s="1"/>
  <c r="J35" i="3" s="1"/>
  <c r="K35" i="3" s="1"/>
  <c r="I110" i="3"/>
  <c r="Y110" i="3"/>
  <c r="U112" i="3"/>
  <c r="Q112" i="3"/>
  <c r="I58" i="3"/>
  <c r="Q62" i="3"/>
  <c r="H14" i="3"/>
  <c r="H20" i="3"/>
  <c r="F24" i="3"/>
  <c r="H26" i="3"/>
  <c r="H32" i="3"/>
  <c r="H38" i="3"/>
  <c r="O56" i="3"/>
  <c r="M58" i="3"/>
  <c r="AC58" i="3"/>
  <c r="U62" i="3"/>
  <c r="Q64" i="3"/>
  <c r="O71" i="3"/>
  <c r="M73" i="3"/>
  <c r="AC73" i="3"/>
  <c r="G77" i="3"/>
  <c r="W77" i="3"/>
  <c r="Q86" i="3"/>
  <c r="O88" i="3"/>
  <c r="K90" i="3"/>
  <c r="AA90" i="3"/>
  <c r="G92" i="3"/>
  <c r="W92" i="3"/>
  <c r="Q96" i="3"/>
  <c r="O98" i="3"/>
  <c r="K100" i="3"/>
  <c r="AA100" i="3"/>
  <c r="G102" i="3"/>
  <c r="W102" i="3"/>
  <c r="Q106" i="3"/>
  <c r="O108" i="3"/>
  <c r="K110" i="3"/>
  <c r="AA110" i="3"/>
  <c r="G112" i="3"/>
  <c r="W112" i="3"/>
  <c r="Y58" i="3"/>
  <c r="F10" i="3"/>
  <c r="F11" i="3"/>
  <c r="F17" i="3"/>
  <c r="Q56" i="3"/>
  <c r="O58" i="3"/>
  <c r="G62" i="3"/>
  <c r="W62" i="3"/>
  <c r="Q71" i="3"/>
  <c r="O73" i="3"/>
  <c r="I77" i="3"/>
  <c r="Y77" i="3"/>
  <c r="Q88" i="3"/>
  <c r="M90" i="3"/>
  <c r="AC90" i="3"/>
  <c r="I92" i="3"/>
  <c r="Y92" i="3"/>
  <c r="Q98" i="3"/>
  <c r="M100" i="3"/>
  <c r="AC100" i="3"/>
  <c r="I102" i="3"/>
  <c r="Y102" i="3"/>
  <c r="Q108" i="3"/>
  <c r="M110" i="3"/>
  <c r="AC110" i="3"/>
  <c r="I112" i="3"/>
  <c r="Y112" i="3"/>
  <c r="Q102" i="3"/>
  <c r="Q58" i="3"/>
  <c r="I62" i="3"/>
  <c r="Q73" i="3"/>
  <c r="K77" i="3"/>
  <c r="AA77" i="3"/>
  <c r="O90" i="3"/>
  <c r="K92" i="3"/>
  <c r="AA92" i="3"/>
  <c r="O100" i="3"/>
  <c r="K102" i="3"/>
  <c r="AA102" i="3"/>
  <c r="O110" i="3"/>
  <c r="K112" i="3"/>
  <c r="AA112" i="3"/>
  <c r="M77" i="3"/>
  <c r="M92" i="3"/>
  <c r="M102" i="3"/>
  <c r="AC102" i="3"/>
  <c r="M112" i="3"/>
  <c r="AC112" i="3"/>
  <c r="AF63" i="3" l="1"/>
  <c r="I14" i="3"/>
  <c r="J14" i="3" s="1"/>
  <c r="K14" i="3" s="1"/>
  <c r="AF113" i="3"/>
  <c r="I38" i="3"/>
  <c r="J38" i="3" s="1"/>
  <c r="K38" i="3" s="1"/>
  <c r="AE74" i="3"/>
  <c r="I18" i="3" s="1"/>
  <c r="J18" i="3" s="1"/>
  <c r="K18" i="3" s="1"/>
  <c r="AE61" i="3"/>
  <c r="AE111" i="3"/>
  <c r="AE109" i="3"/>
  <c r="AE101" i="3"/>
  <c r="H24" i="3"/>
  <c r="H37" i="3"/>
  <c r="AE72" i="3"/>
  <c r="I17" i="3" s="1"/>
  <c r="J17" i="3" s="1"/>
  <c r="K17" i="3" s="1"/>
  <c r="AF93" i="3"/>
  <c r="I26" i="3"/>
  <c r="J26" i="3" s="1"/>
  <c r="K26" i="3" s="1"/>
  <c r="AE76" i="3"/>
  <c r="AE57" i="3"/>
  <c r="I11" i="3" s="1"/>
  <c r="H31" i="3"/>
  <c r="AE59" i="3"/>
  <c r="H17" i="3"/>
  <c r="H25" i="3"/>
  <c r="AE99" i="3"/>
  <c r="H18" i="3"/>
  <c r="AE89" i="3"/>
  <c r="J11" i="3"/>
  <c r="K11" i="3" s="1"/>
  <c r="H11" i="3"/>
  <c r="AE91" i="3"/>
  <c r="H19" i="3"/>
  <c r="H12" i="3"/>
  <c r="H10" i="3"/>
  <c r="H15" i="3" s="1"/>
  <c r="N15" i="3" s="1"/>
  <c r="O10" i="3" s="1"/>
  <c r="C40" i="3" s="1"/>
  <c r="N40" i="3" s="1"/>
  <c r="J10" i="3"/>
  <c r="K10" i="3" s="1"/>
  <c r="K15" i="3" s="1"/>
  <c r="H13" i="3"/>
  <c r="AF78" i="3"/>
  <c r="I20" i="3"/>
  <c r="J20" i="3" s="1"/>
  <c r="K20" i="3" s="1"/>
  <c r="I19" i="3" l="1"/>
  <c r="J19" i="3" s="1"/>
  <c r="K19" i="3" s="1"/>
  <c r="AF76" i="3"/>
  <c r="I25" i="3"/>
  <c r="J25" i="3" s="1"/>
  <c r="K25" i="3" s="1"/>
  <c r="AF91" i="3"/>
  <c r="I36" i="3"/>
  <c r="J36" i="3" s="1"/>
  <c r="K36" i="3" s="1"/>
  <c r="AF109" i="3"/>
  <c r="AF89" i="3"/>
  <c r="I24" i="3"/>
  <c r="J24" i="3" s="1"/>
  <c r="K24" i="3" s="1"/>
  <c r="I13" i="3"/>
  <c r="J13" i="3" s="1"/>
  <c r="K13" i="3" s="1"/>
  <c r="AF61" i="3"/>
  <c r="AF59" i="3"/>
  <c r="I12" i="3"/>
  <c r="J12" i="3" s="1"/>
  <c r="K12" i="3" s="1"/>
  <c r="I37" i="3"/>
  <c r="J37" i="3" s="1"/>
  <c r="K37" i="3" s="1"/>
  <c r="AF111" i="3"/>
  <c r="I30" i="3"/>
  <c r="J30" i="3" s="1"/>
  <c r="K30" i="3" s="1"/>
  <c r="AF99" i="3"/>
  <c r="I31" i="3"/>
  <c r="J31" i="3" s="1"/>
  <c r="K31" i="3" s="1"/>
  <c r="AF101" i="3"/>
</calcChain>
</file>

<file path=xl/sharedStrings.xml><?xml version="1.0" encoding="utf-8"?>
<sst xmlns="http://schemas.openxmlformats.org/spreadsheetml/2006/main" count="1034" uniqueCount="294">
  <si>
    <t>様式1-1</t>
    <rPh sb="0" eb="2">
      <t>ヨウシキ</t>
    </rPh>
    <phoneticPr fontId="5"/>
  </si>
  <si>
    <t>別紙</t>
    <rPh sb="0" eb="2">
      <t>ベッシ</t>
    </rPh>
    <phoneticPr fontId="5"/>
  </si>
  <si>
    <t>請負代金額変更請求額概算計算書</t>
    <rPh sb="0" eb="2">
      <t>ウケオイ</t>
    </rPh>
    <rPh sb="2" eb="4">
      <t>ダイキン</t>
    </rPh>
    <rPh sb="4" eb="5">
      <t>ガク</t>
    </rPh>
    <rPh sb="5" eb="7">
      <t>ヘンコウ</t>
    </rPh>
    <rPh sb="7" eb="9">
      <t>セイキュウ</t>
    </rPh>
    <rPh sb="9" eb="10">
      <t>ガク</t>
    </rPh>
    <rPh sb="10" eb="12">
      <t>ガイサン</t>
    </rPh>
    <rPh sb="12" eb="15">
      <t>ケイサンショ</t>
    </rPh>
    <phoneticPr fontId="5"/>
  </si>
  <si>
    <t>① 請負代金額（消費税額含む）</t>
    <rPh sb="2" eb="4">
      <t>ウケオイ</t>
    </rPh>
    <rPh sb="4" eb="6">
      <t>ダイキン</t>
    </rPh>
    <rPh sb="6" eb="7">
      <t>ガク</t>
    </rPh>
    <rPh sb="8" eb="11">
      <t>ショウヒゼイ</t>
    </rPh>
    <rPh sb="11" eb="12">
      <t>ガク</t>
    </rPh>
    <rPh sb="12" eb="13">
      <t>フク</t>
    </rPh>
    <phoneticPr fontId="5"/>
  </si>
  <si>
    <t>発注者</t>
    <rPh sb="0" eb="3">
      <t>ハッチュウシャ</t>
    </rPh>
    <phoneticPr fontId="5"/>
  </si>
  <si>
    <t>② 設計書金額（消費税相当額含む）</t>
    <rPh sb="2" eb="5">
      <t>セッケイショ</t>
    </rPh>
    <rPh sb="5" eb="7">
      <t>キンガク</t>
    </rPh>
    <rPh sb="8" eb="11">
      <t>ショウヒゼイ</t>
    </rPh>
    <rPh sb="11" eb="13">
      <t>ソウトウ</t>
    </rPh>
    <rPh sb="13" eb="14">
      <t>ガク</t>
    </rPh>
    <rPh sb="14" eb="15">
      <t>フク</t>
    </rPh>
    <phoneticPr fontId="5"/>
  </si>
  <si>
    <t>③ 既成部分認定出来高金額（消費税相当額含む）</t>
    <rPh sb="2" eb="4">
      <t>キセイ</t>
    </rPh>
    <rPh sb="4" eb="6">
      <t>ブブン</t>
    </rPh>
    <rPh sb="6" eb="8">
      <t>ニンテイ</t>
    </rPh>
    <rPh sb="8" eb="11">
      <t>デキダカ</t>
    </rPh>
    <rPh sb="11" eb="13">
      <t>キンガク</t>
    </rPh>
    <phoneticPr fontId="5"/>
  </si>
  <si>
    <t>④ スライド対象請負金額（消費税相当額含む） ①－③</t>
    <rPh sb="6" eb="8">
      <t>タイショウ</t>
    </rPh>
    <rPh sb="8" eb="10">
      <t>ウケオイ</t>
    </rPh>
    <rPh sb="10" eb="12">
      <t>キンガク</t>
    </rPh>
    <phoneticPr fontId="5"/>
  </si>
  <si>
    <t>受注者</t>
    <rPh sb="0" eb="3">
      <t>ジュチュウシャ</t>
    </rPh>
    <phoneticPr fontId="5"/>
  </si>
  <si>
    <t>⑤ 対象請負金額１％ ④×0.01（受注者負担額）</t>
    <rPh sb="2" eb="4">
      <t>タイショウ</t>
    </rPh>
    <rPh sb="4" eb="6">
      <t>ウケオイ</t>
    </rPh>
    <rPh sb="6" eb="8">
      <t>キンガク</t>
    </rPh>
    <rPh sb="18" eb="21">
      <t>ジュチュウシャ</t>
    </rPh>
    <rPh sb="21" eb="23">
      <t>フタン</t>
    </rPh>
    <rPh sb="23" eb="24">
      <t>ガク</t>
    </rPh>
    <phoneticPr fontId="5"/>
  </si>
  <si>
    <t>商号又は名称</t>
    <rPh sb="0" eb="2">
      <t>ショウゴウ</t>
    </rPh>
    <rPh sb="2" eb="3">
      <t>マタ</t>
    </rPh>
    <rPh sb="4" eb="6">
      <t>メイショウ</t>
    </rPh>
    <phoneticPr fontId="5"/>
  </si>
  <si>
    <t>⑥ 購入金額－当初想定金額（鋼材）（落札率考慮）</t>
    <rPh sb="2" eb="4">
      <t>コウニュウ</t>
    </rPh>
    <rPh sb="4" eb="6">
      <t>キンガク</t>
    </rPh>
    <rPh sb="7" eb="9">
      <t>トウショ</t>
    </rPh>
    <rPh sb="9" eb="11">
      <t>ソウテイ</t>
    </rPh>
    <rPh sb="11" eb="13">
      <t>キンガク</t>
    </rPh>
    <rPh sb="14" eb="16">
      <t>コウザイ</t>
    </rPh>
    <phoneticPr fontId="5"/>
  </si>
  <si>
    <t>代表者氏名</t>
    <rPh sb="0" eb="2">
      <t>ダイヒョウ</t>
    </rPh>
    <rPh sb="2" eb="3">
      <t>シャ</t>
    </rPh>
    <rPh sb="3" eb="5">
      <t>シメイ</t>
    </rPh>
    <phoneticPr fontId="5"/>
  </si>
  <si>
    <t>⑦ 購入金額－当初想定金額（燃料油）（落札率考慮）</t>
    <rPh sb="2" eb="4">
      <t>コウニュウ</t>
    </rPh>
    <rPh sb="4" eb="6">
      <t>キンガク</t>
    </rPh>
    <rPh sb="7" eb="9">
      <t>トウショ</t>
    </rPh>
    <rPh sb="9" eb="11">
      <t>ソウテイ</t>
    </rPh>
    <rPh sb="11" eb="13">
      <t>キンガク</t>
    </rPh>
    <rPh sb="14" eb="16">
      <t>ネンリョウ</t>
    </rPh>
    <rPh sb="16" eb="17">
      <t>ユ</t>
    </rPh>
    <phoneticPr fontId="5"/>
  </si>
  <si>
    <t>⑧ 購入金額－当初想定金額（その他品目）（落札率考慮）</t>
    <rPh sb="2" eb="4">
      <t>コウニュウ</t>
    </rPh>
    <rPh sb="4" eb="6">
      <t>キンガク</t>
    </rPh>
    <rPh sb="7" eb="9">
      <t>トウショ</t>
    </rPh>
    <rPh sb="9" eb="11">
      <t>ソウテイ</t>
    </rPh>
    <rPh sb="11" eb="13">
      <t>キンガク</t>
    </rPh>
    <rPh sb="16" eb="17">
      <t>タ</t>
    </rPh>
    <rPh sb="17" eb="19">
      <t>ヒンモク</t>
    </rPh>
    <phoneticPr fontId="5"/>
  </si>
  <si>
    <t>工事請負契約書第２６条第５項に基づく請負代金額の内訳は、下記のとおりです。</t>
    <rPh sb="0" eb="2">
      <t>コウジ</t>
    </rPh>
    <rPh sb="2" eb="4">
      <t>ウケオイ</t>
    </rPh>
    <rPh sb="4" eb="7">
      <t>ケイヤクショ</t>
    </rPh>
    <rPh sb="7" eb="8">
      <t>ダイ</t>
    </rPh>
    <rPh sb="10" eb="11">
      <t>ジョウ</t>
    </rPh>
    <rPh sb="11" eb="12">
      <t>ダイ</t>
    </rPh>
    <rPh sb="13" eb="14">
      <t>コウ</t>
    </rPh>
    <rPh sb="15" eb="16">
      <t>モト</t>
    </rPh>
    <rPh sb="18" eb="20">
      <t>ウケオイ</t>
    </rPh>
    <rPh sb="20" eb="22">
      <t>ダイキン</t>
    </rPh>
    <rPh sb="22" eb="23">
      <t>ガク</t>
    </rPh>
    <rPh sb="24" eb="26">
      <t>ウチワケ</t>
    </rPh>
    <rPh sb="28" eb="30">
      <t>カキ</t>
    </rPh>
    <phoneticPr fontId="5"/>
  </si>
  <si>
    <t>⑨ 変動額　⑥＋⑦＋⑧</t>
    <rPh sb="2" eb="4">
      <t>ヘンドウ</t>
    </rPh>
    <rPh sb="4" eb="5">
      <t>ガク</t>
    </rPh>
    <phoneticPr fontId="5"/>
  </si>
  <si>
    <t>工　事　名</t>
    <rPh sb="0" eb="1">
      <t>コウ</t>
    </rPh>
    <rPh sb="2" eb="3">
      <t>コト</t>
    </rPh>
    <rPh sb="4" eb="5">
      <t>メイ</t>
    </rPh>
    <phoneticPr fontId="5"/>
  </si>
  <si>
    <t>単品スライド請求額　＝　⑨変動額　－　⑤受注者負担額</t>
    <rPh sb="0" eb="2">
      <t>タンピン</t>
    </rPh>
    <rPh sb="6" eb="8">
      <t>セイキュウ</t>
    </rPh>
    <rPh sb="8" eb="9">
      <t>ガク</t>
    </rPh>
    <rPh sb="13" eb="15">
      <t>ヘンドウ</t>
    </rPh>
    <rPh sb="15" eb="16">
      <t>ガク</t>
    </rPh>
    <rPh sb="20" eb="23">
      <t>ジュチュウシャ</t>
    </rPh>
    <rPh sb="23" eb="25">
      <t>フタン</t>
    </rPh>
    <rPh sb="25" eb="26">
      <t>ガク</t>
    </rPh>
    <phoneticPr fontId="5"/>
  </si>
  <si>
    <t>＝</t>
    <phoneticPr fontId="5"/>
  </si>
  <si>
    <t>記</t>
    <rPh sb="0" eb="1">
      <t>キ</t>
    </rPh>
    <phoneticPr fontId="5"/>
  </si>
  <si>
    <t>品目(各材料)</t>
    <rPh sb="0" eb="1">
      <t>シナ</t>
    </rPh>
    <rPh sb="1" eb="2">
      <t>メ</t>
    </rPh>
    <rPh sb="3" eb="6">
      <t>カクザイリョウ</t>
    </rPh>
    <phoneticPr fontId="5"/>
  </si>
  <si>
    <t>規　格</t>
    <rPh sb="0" eb="1">
      <t>キ</t>
    </rPh>
    <rPh sb="2" eb="3">
      <t>カク</t>
    </rPh>
    <phoneticPr fontId="5"/>
  </si>
  <si>
    <t>単位</t>
    <rPh sb="0" eb="2">
      <t>タンイ</t>
    </rPh>
    <phoneticPr fontId="5"/>
  </si>
  <si>
    <t>数量</t>
    <rPh sb="0" eb="2">
      <t>スウリョウ</t>
    </rPh>
    <phoneticPr fontId="5"/>
  </si>
  <si>
    <t>当初単価</t>
    <rPh sb="0" eb="2">
      <t>トウショ</t>
    </rPh>
    <rPh sb="2" eb="4">
      <t>タンカ</t>
    </rPh>
    <phoneticPr fontId="5"/>
  </si>
  <si>
    <t>当初想定金額</t>
    <rPh sb="0" eb="2">
      <t>トウショ</t>
    </rPh>
    <rPh sb="2" eb="4">
      <t>ソウテイ</t>
    </rPh>
    <rPh sb="4" eb="6">
      <t>キンガク</t>
    </rPh>
    <phoneticPr fontId="5"/>
  </si>
  <si>
    <t>購入単価</t>
    <rPh sb="0" eb="2">
      <t>コウニュウ</t>
    </rPh>
    <rPh sb="2" eb="4">
      <t>タンカ</t>
    </rPh>
    <phoneticPr fontId="5"/>
  </si>
  <si>
    <t>購入金額</t>
    <rPh sb="0" eb="2">
      <t>コウニュウ</t>
    </rPh>
    <rPh sb="2" eb="4">
      <t>キンガク</t>
    </rPh>
    <phoneticPr fontId="5"/>
  </si>
  <si>
    <t>購入年月</t>
    <rPh sb="0" eb="2">
      <t>コウニュウ</t>
    </rPh>
    <rPh sb="2" eb="4">
      <t>ネンゲツ</t>
    </rPh>
    <phoneticPr fontId="5"/>
  </si>
  <si>
    <t>差額</t>
    <rPh sb="0" eb="2">
      <t>サガク</t>
    </rPh>
    <phoneticPr fontId="5"/>
  </si>
  <si>
    <t>備　　考</t>
    <rPh sb="0" eb="1">
      <t>ビ</t>
    </rPh>
    <rPh sb="3" eb="4">
      <t>コウ</t>
    </rPh>
    <phoneticPr fontId="5"/>
  </si>
  <si>
    <t>※必要に応じて、行を追加してください。</t>
    <phoneticPr fontId="5"/>
  </si>
  <si>
    <t>（注）</t>
    <rPh sb="1" eb="2">
      <t>チュウ</t>
    </rPh>
    <phoneticPr fontId="5"/>
  </si>
  <si>
    <t>【単品スライド計算様式】</t>
    <rPh sb="9" eb="11">
      <t>ヨウシキ</t>
    </rPh>
    <phoneticPr fontId="5"/>
  </si>
  <si>
    <t>設計額</t>
    <rPh sb="0" eb="2">
      <t>セッケイ</t>
    </rPh>
    <rPh sb="2" eb="3">
      <t>ガク</t>
    </rPh>
    <phoneticPr fontId="5"/>
  </si>
  <si>
    <t>請負代金額</t>
    <rPh sb="0" eb="2">
      <t>ウケオイ</t>
    </rPh>
    <rPh sb="2" eb="4">
      <t>ダイキン</t>
    </rPh>
    <rPh sb="4" eb="5">
      <t>ガク</t>
    </rPh>
    <phoneticPr fontId="5"/>
  </si>
  <si>
    <t>落札率（k）</t>
    <rPh sb="0" eb="2">
      <t>ラクサツ</t>
    </rPh>
    <rPh sb="2" eb="3">
      <t>リツ</t>
    </rPh>
    <phoneticPr fontId="5"/>
  </si>
  <si>
    <t>部分払
相当額</t>
    <rPh sb="0" eb="2">
      <t>ブブン</t>
    </rPh>
    <rPh sb="2" eb="3">
      <t>ハラ</t>
    </rPh>
    <rPh sb="4" eb="6">
      <t>ソウトウ</t>
    </rPh>
    <rPh sb="6" eb="7">
      <t>ガク</t>
    </rPh>
    <phoneticPr fontId="5"/>
  </si>
  <si>
    <t>1％相当額</t>
    <rPh sb="2" eb="4">
      <t>ソウトウ</t>
    </rPh>
    <rPh sb="4" eb="5">
      <t>ガク</t>
    </rPh>
    <phoneticPr fontId="5"/>
  </si>
  <si>
    <t>≪スライド対象判定表≫</t>
    <rPh sb="5" eb="7">
      <t>タイショウ</t>
    </rPh>
    <rPh sb="7" eb="9">
      <t>ハンテイ</t>
    </rPh>
    <rPh sb="9" eb="10">
      <t>ヒョウ</t>
    </rPh>
    <phoneticPr fontId="5"/>
  </si>
  <si>
    <t>主要材料</t>
    <rPh sb="0" eb="2">
      <t>シュヨウ</t>
    </rPh>
    <rPh sb="2" eb="4">
      <t>ザイリョウ</t>
    </rPh>
    <phoneticPr fontId="5"/>
  </si>
  <si>
    <t>品目
（各材料）</t>
    <rPh sb="0" eb="2">
      <t>ヒンモク</t>
    </rPh>
    <rPh sb="4" eb="7">
      <t>カクザイリョウ</t>
    </rPh>
    <phoneticPr fontId="5"/>
  </si>
  <si>
    <t>規格</t>
    <rPh sb="0" eb="2">
      <t>キカク</t>
    </rPh>
    <phoneticPr fontId="5"/>
  </si>
  <si>
    <t>設計数量</t>
    <rPh sb="0" eb="2">
      <t>セッケイ</t>
    </rPh>
    <rPh sb="2" eb="4">
      <t>スウリョウ</t>
    </rPh>
    <phoneticPr fontId="5"/>
  </si>
  <si>
    <t>対象数量</t>
    <rPh sb="0" eb="2">
      <t>タイショウ</t>
    </rPh>
    <rPh sb="2" eb="4">
      <t>スウリョウ</t>
    </rPh>
    <phoneticPr fontId="5"/>
  </si>
  <si>
    <t>価格変動前
の単価</t>
    <rPh sb="0" eb="2">
      <t>カカク</t>
    </rPh>
    <rPh sb="2" eb="4">
      <t>ヘンドウ</t>
    </rPh>
    <rPh sb="4" eb="5">
      <t>マエ</t>
    </rPh>
    <rPh sb="7" eb="9">
      <t>タンカ</t>
    </rPh>
    <phoneticPr fontId="5"/>
  </si>
  <si>
    <t>価格変動前
の金額(税込)</t>
    <rPh sb="0" eb="2">
      <t>カカク</t>
    </rPh>
    <rPh sb="2" eb="4">
      <t>ヘンドウ</t>
    </rPh>
    <rPh sb="4" eb="5">
      <t>マエ</t>
    </rPh>
    <rPh sb="7" eb="9">
      <t>キンガク</t>
    </rPh>
    <rPh sb="10" eb="12">
      <t>ゼイコ</t>
    </rPh>
    <phoneticPr fontId="5"/>
  </si>
  <si>
    <t>価格変動後
の単価(税抜)</t>
    <rPh sb="0" eb="2">
      <t>カカク</t>
    </rPh>
    <rPh sb="2" eb="4">
      <t>ヘンドウ</t>
    </rPh>
    <rPh sb="4" eb="5">
      <t>ゴ</t>
    </rPh>
    <rPh sb="7" eb="9">
      <t>タンカ</t>
    </rPh>
    <rPh sb="10" eb="11">
      <t>ゼイ</t>
    </rPh>
    <rPh sb="11" eb="12">
      <t>ヌ</t>
    </rPh>
    <phoneticPr fontId="5"/>
  </si>
  <si>
    <t>対象数量×価格変動後
の単価(税込)</t>
    <rPh sb="0" eb="2">
      <t>タイショウ</t>
    </rPh>
    <rPh sb="2" eb="4">
      <t>スウリョウ</t>
    </rPh>
    <rPh sb="5" eb="7">
      <t>カカク</t>
    </rPh>
    <rPh sb="7" eb="9">
      <t>ヘンドウ</t>
    </rPh>
    <rPh sb="9" eb="10">
      <t>ゴ</t>
    </rPh>
    <rPh sb="12" eb="14">
      <t>タンカ</t>
    </rPh>
    <rPh sb="14" eb="18">
      <t>ゼイコミ</t>
    </rPh>
    <rPh sb="15" eb="17">
      <t>ゼイコ</t>
    </rPh>
    <phoneticPr fontId="5"/>
  </si>
  <si>
    <t>落札率考慮</t>
    <rPh sb="0" eb="2">
      <t>ラクサツ</t>
    </rPh>
    <rPh sb="2" eb="3">
      <t>リツ</t>
    </rPh>
    <rPh sb="3" eb="5">
      <t>コウリョ</t>
    </rPh>
    <phoneticPr fontId="5"/>
  </si>
  <si>
    <t>購入金額
（税込）</t>
    <rPh sb="0" eb="2">
      <t>コウニュウ</t>
    </rPh>
    <rPh sb="2" eb="4">
      <t>キンガク</t>
    </rPh>
    <rPh sb="6" eb="8">
      <t>ゼイコ</t>
    </rPh>
    <phoneticPr fontId="5"/>
  </si>
  <si>
    <t>価格変動後
の金額(税込)</t>
    <rPh sb="0" eb="2">
      <t>カカク</t>
    </rPh>
    <rPh sb="2" eb="4">
      <t>ヘンドウ</t>
    </rPh>
    <rPh sb="4" eb="5">
      <t>ゴ</t>
    </rPh>
    <rPh sb="7" eb="9">
      <t>キンガク</t>
    </rPh>
    <rPh sb="10" eb="12">
      <t>ゼイコ</t>
    </rPh>
    <phoneticPr fontId="5"/>
  </si>
  <si>
    <t>変動額</t>
    <rPh sb="0" eb="2">
      <t>ヘンドウ</t>
    </rPh>
    <rPh sb="2" eb="3">
      <t>ガク</t>
    </rPh>
    <phoneticPr fontId="5"/>
  </si>
  <si>
    <t>判定</t>
    <rPh sb="0" eb="2">
      <t>ハンテイ</t>
    </rPh>
    <phoneticPr fontId="5"/>
  </si>
  <si>
    <r>
      <t>（D</t>
    </r>
    <r>
      <rPr>
        <sz val="10"/>
        <color theme="0"/>
        <rFont val="ＭＳ Ｐゴシック"/>
        <family val="3"/>
        <charset val="128"/>
      </rPr>
      <t>0</t>
    </r>
    <r>
      <rPr>
        <sz val="13"/>
        <color theme="0"/>
        <rFont val="ＭＳ Ｐゴシック"/>
        <family val="3"/>
        <charset val="128"/>
      </rPr>
      <t>）</t>
    </r>
    <phoneticPr fontId="5"/>
  </si>
  <si>
    <t>（D）</t>
    <phoneticPr fontId="5"/>
  </si>
  <si>
    <t>（p）</t>
    <phoneticPr fontId="5"/>
  </si>
  <si>
    <r>
      <t>（M</t>
    </r>
    <r>
      <rPr>
        <sz val="10"/>
        <color theme="0"/>
        <rFont val="ＭＳ Ｐゴシック"/>
        <family val="3"/>
        <charset val="128"/>
      </rPr>
      <t>当初</t>
    </r>
    <r>
      <rPr>
        <sz val="12.5"/>
        <color theme="0"/>
        <rFont val="ＭＳ Ｐゴシック"/>
        <family val="3"/>
        <charset val="128"/>
      </rPr>
      <t>）</t>
    </r>
    <rPh sb="2" eb="4">
      <t>トウショ</t>
    </rPh>
    <phoneticPr fontId="5"/>
  </si>
  <si>
    <t>（p'）</t>
    <phoneticPr fontId="5"/>
  </si>
  <si>
    <r>
      <t>（M</t>
    </r>
    <r>
      <rPr>
        <sz val="10"/>
        <color theme="0"/>
        <rFont val="ＭＳ Ｐゴシック"/>
        <family val="3"/>
        <charset val="128"/>
      </rPr>
      <t>変更０</t>
    </r>
    <r>
      <rPr>
        <sz val="12.5"/>
        <color theme="0"/>
        <rFont val="ＭＳ Ｐゴシック"/>
        <family val="3"/>
        <charset val="128"/>
      </rPr>
      <t>）</t>
    </r>
    <rPh sb="2" eb="4">
      <t>ヘンコウ</t>
    </rPh>
    <phoneticPr fontId="5"/>
  </si>
  <si>
    <r>
      <t>（M</t>
    </r>
    <r>
      <rPr>
        <sz val="10"/>
        <color theme="0"/>
        <rFont val="ＭＳ Ｐゴシック"/>
        <family val="3"/>
        <charset val="128"/>
      </rPr>
      <t>変更k</t>
    </r>
    <r>
      <rPr>
        <sz val="13"/>
        <color theme="0"/>
        <rFont val="ＭＳ Ｐゴシック"/>
        <family val="3"/>
        <charset val="128"/>
      </rPr>
      <t>）</t>
    </r>
    <phoneticPr fontId="5"/>
  </si>
  <si>
    <t>（P'）</t>
    <phoneticPr fontId="5"/>
  </si>
  <si>
    <r>
      <t>（M</t>
    </r>
    <r>
      <rPr>
        <sz val="10"/>
        <color theme="0"/>
        <rFont val="ＭＳ Ｐゴシック"/>
        <family val="3"/>
        <charset val="128"/>
      </rPr>
      <t>変更</t>
    </r>
    <r>
      <rPr>
        <sz val="12.5"/>
        <color theme="0"/>
        <rFont val="ＭＳ Ｐゴシック"/>
        <family val="3"/>
        <charset val="128"/>
      </rPr>
      <t>）</t>
    </r>
    <rPh sb="2" eb="4">
      <t>ヘンコウ</t>
    </rPh>
    <phoneticPr fontId="5"/>
  </si>
  <si>
    <r>
      <t>（S</t>
    </r>
    <r>
      <rPr>
        <sz val="10"/>
        <color theme="0"/>
        <rFont val="ＭＳ Ｐゴシック"/>
        <family val="3"/>
        <charset val="128"/>
      </rPr>
      <t>0</t>
    </r>
    <r>
      <rPr>
        <sz val="13"/>
        <color theme="0"/>
        <rFont val="ＭＳ Ｐゴシック"/>
        <family val="3"/>
        <charset val="128"/>
      </rPr>
      <t>）</t>
    </r>
    <phoneticPr fontId="5"/>
  </si>
  <si>
    <r>
      <t>D</t>
    </r>
    <r>
      <rPr>
        <sz val="10"/>
        <rFont val="ＭＳ Ｐゴシック"/>
        <family val="3"/>
        <charset val="128"/>
      </rPr>
      <t>0</t>
    </r>
    <phoneticPr fontId="5"/>
  </si>
  <si>
    <t>D</t>
    <phoneticPr fontId="5"/>
  </si>
  <si>
    <t>p</t>
    <phoneticPr fontId="5"/>
  </si>
  <si>
    <r>
      <t>D*p*k*
(1+</t>
    </r>
    <r>
      <rPr>
        <sz val="10"/>
        <rFont val="ＭＳ Ｐゴシック"/>
        <family val="3"/>
        <charset val="128"/>
      </rPr>
      <t>消費税率</t>
    </r>
    <r>
      <rPr>
        <sz val="13"/>
        <rFont val="ＭＳ Ｐゴシック"/>
        <family val="3"/>
        <charset val="128"/>
      </rPr>
      <t>)</t>
    </r>
    <rPh sb="10" eb="13">
      <t>ショウヒゼイ</t>
    </rPh>
    <rPh sb="13" eb="14">
      <t>リツ</t>
    </rPh>
    <phoneticPr fontId="5"/>
  </si>
  <si>
    <t>p'</t>
    <phoneticPr fontId="5"/>
  </si>
  <si>
    <r>
      <t>D*p'*
(1+</t>
    </r>
    <r>
      <rPr>
        <sz val="10"/>
        <rFont val="ＭＳ Ｐゴシック"/>
        <family val="3"/>
        <charset val="128"/>
      </rPr>
      <t>消費税率</t>
    </r>
    <r>
      <rPr>
        <sz val="13"/>
        <rFont val="ＭＳ Ｐゴシック"/>
        <family val="3"/>
        <charset val="128"/>
      </rPr>
      <t>)</t>
    </r>
    <rPh sb="9" eb="13">
      <t>ショウヒゼイリツ</t>
    </rPh>
    <phoneticPr fontId="5"/>
  </si>
  <si>
    <r>
      <t>M</t>
    </r>
    <r>
      <rPr>
        <sz val="10"/>
        <rFont val="ＭＳ Ｐゴシック"/>
        <family val="3"/>
        <charset val="128"/>
      </rPr>
      <t>変更０</t>
    </r>
    <r>
      <rPr>
        <sz val="13"/>
        <rFont val="ＭＳ Ｐゴシック"/>
        <family val="3"/>
        <charset val="128"/>
      </rPr>
      <t>*k</t>
    </r>
    <rPh sb="0" eb="6">
      <t>ラクサツリツ</t>
    </rPh>
    <phoneticPr fontId="5"/>
  </si>
  <si>
    <r>
      <t>P*
(1+</t>
    </r>
    <r>
      <rPr>
        <sz val="10"/>
        <rFont val="ＭＳ Ｐゴシック"/>
        <family val="3"/>
        <charset val="128"/>
      </rPr>
      <t>消費税率</t>
    </r>
    <r>
      <rPr>
        <sz val="13"/>
        <rFont val="ＭＳ Ｐゴシック"/>
        <family val="3"/>
        <charset val="128"/>
      </rPr>
      <t>)</t>
    </r>
    <phoneticPr fontId="5"/>
  </si>
  <si>
    <r>
      <t>M</t>
    </r>
    <r>
      <rPr>
        <sz val="10"/>
        <rFont val="ＭＳ Ｐゴシック"/>
        <family val="3"/>
        <charset val="128"/>
      </rPr>
      <t>変更k</t>
    </r>
    <r>
      <rPr>
        <sz val="13"/>
        <rFont val="ＭＳ Ｐゴシック"/>
        <family val="3"/>
        <charset val="128"/>
      </rPr>
      <t xml:space="preserve"> or P'</t>
    </r>
    <phoneticPr fontId="5"/>
  </si>
  <si>
    <r>
      <t>M</t>
    </r>
    <r>
      <rPr>
        <sz val="10"/>
        <rFont val="ＭＳ Ｐゴシック"/>
        <family val="3"/>
        <charset val="128"/>
      </rPr>
      <t>変更</t>
    </r>
    <r>
      <rPr>
        <sz val="13"/>
        <rFont val="ＭＳ Ｐゴシック"/>
        <family val="3"/>
        <charset val="128"/>
      </rPr>
      <t>－M</t>
    </r>
    <r>
      <rPr>
        <sz val="10"/>
        <rFont val="ＭＳ Ｐゴシック"/>
        <family val="3"/>
        <charset val="128"/>
      </rPr>
      <t>当初</t>
    </r>
    <rPh sb="5" eb="7">
      <t>トウショ</t>
    </rPh>
    <phoneticPr fontId="5"/>
  </si>
  <si>
    <t>鋼材類</t>
    <rPh sb="0" eb="2">
      <t>コウザイ</t>
    </rPh>
    <rPh sb="2" eb="3">
      <t>ルイ</t>
    </rPh>
    <phoneticPr fontId="5"/>
  </si>
  <si>
    <t>合計</t>
    <rPh sb="0" eb="2">
      <t>ゴウケイ</t>
    </rPh>
    <phoneticPr fontId="5"/>
  </si>
  <si>
    <t>燃料油</t>
    <rPh sb="0" eb="3">
      <t>ネンリョウアブラ</t>
    </rPh>
    <phoneticPr fontId="5"/>
  </si>
  <si>
    <r>
      <t xml:space="preserve">その他の品目
</t>
    </r>
    <r>
      <rPr>
        <sz val="18"/>
        <color theme="1"/>
        <rFont val="ＭＳ Ｐゴシック"/>
        <family val="3"/>
        <charset val="128"/>
      </rPr>
      <t>①</t>
    </r>
    <rPh sb="2" eb="3">
      <t>タ</t>
    </rPh>
    <rPh sb="4" eb="6">
      <t>ヒンモク</t>
    </rPh>
    <phoneticPr fontId="5"/>
  </si>
  <si>
    <r>
      <t xml:space="preserve">その他の品目
</t>
    </r>
    <r>
      <rPr>
        <sz val="18"/>
        <color theme="1"/>
        <rFont val="ＭＳ Ｐゴシック"/>
        <family val="3"/>
        <charset val="128"/>
      </rPr>
      <t>②</t>
    </r>
    <rPh sb="2" eb="3">
      <t>タ</t>
    </rPh>
    <rPh sb="4" eb="6">
      <t>ヒンモク</t>
    </rPh>
    <phoneticPr fontId="5"/>
  </si>
  <si>
    <r>
      <t xml:space="preserve">その他の品目
</t>
    </r>
    <r>
      <rPr>
        <sz val="18"/>
        <color theme="1"/>
        <rFont val="ＭＳ Ｐゴシック"/>
        <family val="3"/>
        <charset val="128"/>
      </rPr>
      <t>③</t>
    </r>
    <rPh sb="2" eb="3">
      <t>タ</t>
    </rPh>
    <rPh sb="4" eb="6">
      <t>ヒンモク</t>
    </rPh>
    <phoneticPr fontId="5"/>
  </si>
  <si>
    <t>スライド額</t>
    <rPh sb="4" eb="5">
      <t>ガク</t>
    </rPh>
    <phoneticPr fontId="5"/>
  </si>
  <si>
    <t>＋</t>
    <phoneticPr fontId="5"/>
  </si>
  <si>
    <t>－</t>
    <phoneticPr fontId="5"/>
  </si>
  <si>
    <t>※　必要に応じて、行、列（関数）を追加してご使用ください。
※　本計算例は、スライド請求を検討する際の参考としてください。
　 なお、実際のスライド請求にあたっては、マニュアルに基づき発注者と協議を行ってください。 
※　計算方法等に疑義がある場合は、発注者又は県土整備部建設管理課にお問い合わせください。</t>
    <rPh sb="11" eb="12">
      <t>レツ</t>
    </rPh>
    <phoneticPr fontId="5"/>
  </si>
  <si>
    <t>≪数量・単価記入表≫</t>
    <rPh sb="1" eb="3">
      <t>スウリョウ</t>
    </rPh>
    <rPh sb="4" eb="6">
      <t>タンカ</t>
    </rPh>
    <rPh sb="6" eb="8">
      <t>キニュウ</t>
    </rPh>
    <rPh sb="8" eb="9">
      <t>ヒョウ</t>
    </rPh>
    <phoneticPr fontId="5"/>
  </si>
  <si>
    <t>品目
（各材料）</t>
    <rPh sb="0" eb="2">
      <t>ヒンモク</t>
    </rPh>
    <rPh sb="4" eb="7">
      <t>カクザイリョウ</t>
    </rPh>
    <phoneticPr fontId="36"/>
  </si>
  <si>
    <t>規格</t>
    <rPh sb="0" eb="2">
      <t>キカク</t>
    </rPh>
    <phoneticPr fontId="36"/>
  </si>
  <si>
    <t>対象数量</t>
    <rPh sb="0" eb="2">
      <t>タイショウ</t>
    </rPh>
    <rPh sb="2" eb="4">
      <t>スウリョウ</t>
    </rPh>
    <phoneticPr fontId="36"/>
  </si>
  <si>
    <t>設計単価</t>
    <rPh sb="0" eb="2">
      <t>セッケイ</t>
    </rPh>
    <rPh sb="2" eb="4">
      <t>タンカ</t>
    </rPh>
    <phoneticPr fontId="5"/>
  </si>
  <si>
    <t>R3年4月</t>
    <rPh sb="2" eb="3">
      <t>ネン</t>
    </rPh>
    <rPh sb="4" eb="5">
      <t>ガツ</t>
    </rPh>
    <phoneticPr fontId="36"/>
  </si>
  <si>
    <t>R3年5月</t>
    <rPh sb="2" eb="3">
      <t>ネン</t>
    </rPh>
    <rPh sb="4" eb="5">
      <t>ガツ</t>
    </rPh>
    <phoneticPr fontId="36"/>
  </si>
  <si>
    <t>R3年6月</t>
    <rPh sb="2" eb="3">
      <t>ネン</t>
    </rPh>
    <rPh sb="4" eb="5">
      <t>ガツ</t>
    </rPh>
    <phoneticPr fontId="36"/>
  </si>
  <si>
    <t>R3年7月</t>
    <rPh sb="2" eb="3">
      <t>ネン</t>
    </rPh>
    <rPh sb="4" eb="5">
      <t>ガツ</t>
    </rPh>
    <phoneticPr fontId="36"/>
  </si>
  <si>
    <t>R3年8月</t>
    <rPh sb="2" eb="3">
      <t>ネン</t>
    </rPh>
    <rPh sb="4" eb="5">
      <t>ガツ</t>
    </rPh>
    <phoneticPr fontId="36"/>
  </si>
  <si>
    <t>R3年9月</t>
    <rPh sb="2" eb="3">
      <t>ネン</t>
    </rPh>
    <rPh sb="4" eb="5">
      <t>ガツ</t>
    </rPh>
    <phoneticPr fontId="36"/>
  </si>
  <si>
    <t>R3年10月</t>
    <rPh sb="2" eb="3">
      <t>ネン</t>
    </rPh>
    <rPh sb="5" eb="6">
      <t>ガツ</t>
    </rPh>
    <phoneticPr fontId="36"/>
  </si>
  <si>
    <t>R3年11月</t>
    <rPh sb="2" eb="3">
      <t>ネン</t>
    </rPh>
    <rPh sb="5" eb="6">
      <t>ガツ</t>
    </rPh>
    <phoneticPr fontId="36"/>
  </si>
  <si>
    <t>R3年12月</t>
    <rPh sb="2" eb="3">
      <t>ネン</t>
    </rPh>
    <rPh sb="5" eb="6">
      <t>ガツ</t>
    </rPh>
    <phoneticPr fontId="36"/>
  </si>
  <si>
    <t>R4年1月</t>
    <rPh sb="2" eb="3">
      <t>ネン</t>
    </rPh>
    <rPh sb="4" eb="5">
      <t>ガツ</t>
    </rPh>
    <phoneticPr fontId="36"/>
  </si>
  <si>
    <t>R4年2月</t>
    <rPh sb="2" eb="3">
      <t>ネン</t>
    </rPh>
    <rPh sb="4" eb="5">
      <t>ガツ</t>
    </rPh>
    <phoneticPr fontId="36"/>
  </si>
  <si>
    <t>R4年3月</t>
    <rPh sb="2" eb="3">
      <t>ネン</t>
    </rPh>
    <rPh sb="4" eb="5">
      <t>ガツ</t>
    </rPh>
    <phoneticPr fontId="36"/>
  </si>
  <si>
    <t>変動後の単価
（p'）</t>
    <rPh sb="0" eb="2">
      <t>ヘンドウ</t>
    </rPh>
    <rPh sb="2" eb="3">
      <t>ゴ</t>
    </rPh>
    <rPh sb="4" eb="6">
      <t>タンカ</t>
    </rPh>
    <phoneticPr fontId="36"/>
  </si>
  <si>
    <t>上段：数量</t>
    <phoneticPr fontId="5"/>
  </si>
  <si>
    <t>実勢単価</t>
    <rPh sb="0" eb="2">
      <t>ジッセイ</t>
    </rPh>
    <rPh sb="2" eb="4">
      <t>タンカ</t>
    </rPh>
    <phoneticPr fontId="36"/>
  </si>
  <si>
    <t>下段：比率</t>
    <rPh sb="0" eb="2">
      <t>ゲダン</t>
    </rPh>
    <rPh sb="3" eb="5">
      <t>ヒリツ</t>
    </rPh>
    <phoneticPr fontId="36"/>
  </si>
  <si>
    <t>購入金額（P）</t>
    <rPh sb="0" eb="2">
      <t>コウニュウ</t>
    </rPh>
    <rPh sb="2" eb="4">
      <t>キンガク</t>
    </rPh>
    <phoneticPr fontId="5"/>
  </si>
  <si>
    <t>各材料</t>
    <rPh sb="0" eb="1">
      <t>カク</t>
    </rPh>
    <rPh sb="1" eb="3">
      <t>ザイリョウ</t>
    </rPh>
    <phoneticPr fontId="36"/>
  </si>
  <si>
    <t>購入価格</t>
    <rPh sb="0" eb="2">
      <t>コウニュウ</t>
    </rPh>
    <rPh sb="2" eb="4">
      <t>カカク</t>
    </rPh>
    <phoneticPr fontId="5"/>
  </si>
  <si>
    <t>燃料油</t>
    <rPh sb="0" eb="2">
      <t>ネンリョウ</t>
    </rPh>
    <rPh sb="2" eb="3">
      <t>ユ</t>
    </rPh>
    <phoneticPr fontId="5"/>
  </si>
  <si>
    <t>※必要に応じて、行、列（関数）を追加してご使用ください。</t>
    <rPh sb="1" eb="3">
      <t>ヒツヨウ</t>
    </rPh>
    <rPh sb="4" eb="5">
      <t>オウ</t>
    </rPh>
    <rPh sb="8" eb="9">
      <t>ギョウ</t>
    </rPh>
    <rPh sb="10" eb="11">
      <t>レツ</t>
    </rPh>
    <rPh sb="12" eb="14">
      <t>カンスウ</t>
    </rPh>
    <rPh sb="16" eb="18">
      <t>ツイカ</t>
    </rPh>
    <rPh sb="21" eb="23">
      <t>シヨウ</t>
    </rPh>
    <phoneticPr fontId="5"/>
  </si>
  <si>
    <t>様式－１－１</t>
    <rPh sb="0" eb="2">
      <t>ヨウシキ</t>
    </rPh>
    <phoneticPr fontId="5"/>
  </si>
  <si>
    <t>□□□建設（株）</t>
    <phoneticPr fontId="5"/>
  </si>
  <si>
    <t>代表取締役　□□　○○</t>
    <phoneticPr fontId="5"/>
  </si>
  <si>
    <t>品　　目</t>
    <rPh sb="0" eb="1">
      <t>シナ</t>
    </rPh>
    <rPh sb="3" eb="4">
      <t>メ</t>
    </rPh>
    <phoneticPr fontId="5"/>
  </si>
  <si>
    <t>異形棒鋼</t>
  </si>
  <si>
    <t>SD295 D16</t>
  </si>
  <si>
    <t>ｔ</t>
    <phoneticPr fontId="5"/>
  </si>
  <si>
    <t>R3年11月</t>
  </si>
  <si>
    <t>R3年12月</t>
  </si>
  <si>
    <t>R4年1月</t>
  </si>
  <si>
    <t>×落札率×（１＋消費税率）</t>
    <rPh sb="1" eb="4">
      <t>ラクサツリツ</t>
    </rPh>
    <rPh sb="8" eb="12">
      <t>ショウヒゼイリツ</t>
    </rPh>
    <phoneticPr fontId="5"/>
  </si>
  <si>
    <t>×（１＋消費税率）</t>
    <phoneticPr fontId="5"/>
  </si>
  <si>
    <t>計</t>
    <rPh sb="0" eb="1">
      <t>ケイ</t>
    </rPh>
    <phoneticPr fontId="5"/>
  </si>
  <si>
    <t>鋼矢板</t>
  </si>
  <si>
    <t>SY295</t>
  </si>
  <si>
    <t>鋼材類　合計</t>
    <rPh sb="0" eb="2">
      <t>コウザイ</t>
    </rPh>
    <rPh sb="2" eb="3">
      <t>ルイ</t>
    </rPh>
    <rPh sb="4" eb="6">
      <t>ゴウケイ</t>
    </rPh>
    <phoneticPr fontId="5"/>
  </si>
  <si>
    <t>大型ブロック</t>
  </si>
  <si>
    <t>1500×670×750</t>
  </si>
  <si>
    <t>個</t>
    <rPh sb="0" eb="1">
      <t>コ</t>
    </rPh>
    <phoneticPr fontId="5"/>
  </si>
  <si>
    <t>R3年8月</t>
  </si>
  <si>
    <t>R3年9月</t>
    <phoneticPr fontId="5"/>
  </si>
  <si>
    <t>その他の品目　合計</t>
    <rPh sb="2" eb="3">
      <t>タ</t>
    </rPh>
    <rPh sb="4" eb="6">
      <t>ヒンモク</t>
    </rPh>
    <rPh sb="7" eb="9">
      <t>ゴウケイ</t>
    </rPh>
    <phoneticPr fontId="5"/>
  </si>
  <si>
    <t>単品スライド請求額</t>
    <rPh sb="0" eb="2">
      <t>タンピン</t>
    </rPh>
    <rPh sb="6" eb="8">
      <t>セイキュウ</t>
    </rPh>
    <rPh sb="8" eb="9">
      <t>ガク</t>
    </rPh>
    <phoneticPr fontId="5"/>
  </si>
  <si>
    <t>１．購入先、購入単価、購入数量等を証明出来る場合は、その資料（納品書等）を添付の上、併せて監督職員に提出すること。
　　証明できない場合は、概算数量を記載の上、その算出根拠を記した書類を提出すること。
２．対象材料は、品目毎および購入年月毎にとりまとめるものとする。なお、とりまとめ数量欄が足りない場合は、複数枚になってもよい。
３．変動額から受注者の負担額を差し引いて、単品スライド請求額を算出する計算過程を、別紙に記載すること。
４．詳細な数量計算ができる場合は、様式-3を用いてもよい。</t>
    <rPh sb="219" eb="221">
      <t>ショウサイ</t>
    </rPh>
    <rPh sb="222" eb="224">
      <t>スウリョウ</t>
    </rPh>
    <rPh sb="224" eb="226">
      <t>ケイサン</t>
    </rPh>
    <rPh sb="230" eb="232">
      <t>バアイ</t>
    </rPh>
    <rPh sb="234" eb="236">
      <t>ヨウシキ</t>
    </rPh>
    <rPh sb="239" eb="240">
      <t>モチ</t>
    </rPh>
    <phoneticPr fontId="5"/>
  </si>
  <si>
    <t>様式－３</t>
    <rPh sb="0" eb="2">
      <t>ヨウシキ</t>
    </rPh>
    <phoneticPr fontId="5"/>
  </si>
  <si>
    <t>請負代金額変更請求額計算書</t>
    <rPh sb="0" eb="2">
      <t>ウケオイ</t>
    </rPh>
    <rPh sb="2" eb="4">
      <t>ダイキン</t>
    </rPh>
    <rPh sb="4" eb="5">
      <t>ガク</t>
    </rPh>
    <rPh sb="5" eb="7">
      <t>ヘンコウ</t>
    </rPh>
    <rPh sb="7" eb="9">
      <t>セイキュウ</t>
    </rPh>
    <rPh sb="9" eb="10">
      <t>ガク</t>
    </rPh>
    <rPh sb="10" eb="13">
      <t>ケイサンショ</t>
    </rPh>
    <phoneticPr fontId="5"/>
  </si>
  <si>
    <t>単品スライド条項に伴う請負代金額の変更請求書の内訳は、下記のとおりです。</t>
    <rPh sb="0" eb="2">
      <t>タンピン</t>
    </rPh>
    <rPh sb="6" eb="8">
      <t>ジョウコウ</t>
    </rPh>
    <rPh sb="9" eb="10">
      <t>トモナ</t>
    </rPh>
    <rPh sb="11" eb="13">
      <t>ウケオイ</t>
    </rPh>
    <rPh sb="13" eb="15">
      <t>ダイキン</t>
    </rPh>
    <rPh sb="15" eb="16">
      <t>ガク</t>
    </rPh>
    <rPh sb="17" eb="19">
      <t>ヘンコウ</t>
    </rPh>
    <rPh sb="19" eb="22">
      <t>セイキュウショ</t>
    </rPh>
    <rPh sb="23" eb="25">
      <t>ウチワケ</t>
    </rPh>
    <rPh sb="27" eb="29">
      <t>カキ</t>
    </rPh>
    <phoneticPr fontId="5"/>
  </si>
  <si>
    <t>当初想定
金額</t>
    <rPh sb="0" eb="2">
      <t>トウショ</t>
    </rPh>
    <rPh sb="2" eb="4">
      <t>ソウテイ</t>
    </rPh>
    <rPh sb="5" eb="7">
      <t>キンガク</t>
    </rPh>
    <phoneticPr fontId="5"/>
  </si>
  <si>
    <t>１．購入先、購入単価、購入数量等を証明出来る場合は、その資料（納品書等）を添付の上、併せて監督職員に提出すること。
　　証明できない場合は、概算数量を記載の上、その算出根拠を記した書類を提出すること。
２．対象材料は、品目毎および購入年月毎にとりまとめるものとする。なお、とりまとめ数量欄が足りない場合は、複数枚になってもよい。
　　同一の品目で同一年月でも複数の単価がある場合や購入先が異なる場合は、区分するものとする。
３．変動額から受注者の負担額を差し引いて、単品スライド請求額を算出する計算過程を、別紙に記載すること。</t>
    <rPh sb="167" eb="169">
      <t>ドウイツ</t>
    </rPh>
    <rPh sb="170" eb="172">
      <t>ヒンモク</t>
    </rPh>
    <rPh sb="173" eb="175">
      <t>ドウイツ</t>
    </rPh>
    <rPh sb="175" eb="177">
      <t>ネンゲツ</t>
    </rPh>
    <rPh sb="179" eb="181">
      <t>フクスウ</t>
    </rPh>
    <rPh sb="182" eb="184">
      <t>タンカ</t>
    </rPh>
    <rPh sb="187" eb="189">
      <t>バアイ</t>
    </rPh>
    <rPh sb="190" eb="192">
      <t>コウニュウ</t>
    </rPh>
    <rPh sb="192" eb="193">
      <t>サキ</t>
    </rPh>
    <rPh sb="194" eb="195">
      <t>コト</t>
    </rPh>
    <rPh sb="197" eb="199">
      <t>バアイ</t>
    </rPh>
    <rPh sb="201" eb="203">
      <t>クブン</t>
    </rPh>
    <phoneticPr fontId="5"/>
  </si>
  <si>
    <t>様式－３－１</t>
    <rPh sb="0" eb="2">
      <t>ヨウシキ</t>
    </rPh>
    <phoneticPr fontId="5"/>
  </si>
  <si>
    <t>令和○○年○月○○日</t>
    <rPh sb="0" eb="2">
      <t>レイワ</t>
    </rPh>
    <rPh sb="4" eb="5">
      <t>ネン</t>
    </rPh>
    <rPh sb="6" eb="7">
      <t>ガツ</t>
    </rPh>
    <rPh sb="9" eb="10">
      <t>ニチ</t>
    </rPh>
    <phoneticPr fontId="5"/>
  </si>
  <si>
    <t>請負代金額の変更の対象材料計算総括表</t>
    <rPh sb="0" eb="2">
      <t>ウケオイ</t>
    </rPh>
    <rPh sb="2" eb="4">
      <t>ダイキン</t>
    </rPh>
    <rPh sb="4" eb="5">
      <t>ガク</t>
    </rPh>
    <rPh sb="6" eb="8">
      <t>ヘンコウ</t>
    </rPh>
    <rPh sb="9" eb="11">
      <t>タイショウ</t>
    </rPh>
    <rPh sb="11" eb="13">
      <t>ザイリョウ</t>
    </rPh>
    <rPh sb="13" eb="15">
      <t>ケイサン</t>
    </rPh>
    <rPh sb="15" eb="18">
      <t>ソウカツヒョウ</t>
    </rPh>
    <phoneticPr fontId="5"/>
  </si>
  <si>
    <t>令和○年○月○日</t>
    <rPh sb="0" eb="2">
      <t>レイワ</t>
    </rPh>
    <rPh sb="3" eb="4">
      <t>ネン</t>
    </rPh>
    <rPh sb="5" eb="6">
      <t>ガツ</t>
    </rPh>
    <rPh sb="7" eb="8">
      <t>ニチ</t>
    </rPh>
    <phoneticPr fontId="5"/>
  </si>
  <si>
    <t>付けで通知のあった請負代金額の変更に必要な購入した価格等について、下記のとおり資料を提出します。</t>
    <rPh sb="0" eb="1">
      <t>ヅケ</t>
    </rPh>
    <rPh sb="3" eb="5">
      <t>ツウチ</t>
    </rPh>
    <rPh sb="9" eb="11">
      <t>ウケオイ</t>
    </rPh>
    <rPh sb="11" eb="13">
      <t>ダイキン</t>
    </rPh>
    <rPh sb="13" eb="14">
      <t>ガク</t>
    </rPh>
    <rPh sb="15" eb="17">
      <t>ヘンコウ</t>
    </rPh>
    <rPh sb="18" eb="20">
      <t>ヒツヨウ</t>
    </rPh>
    <rPh sb="21" eb="23">
      <t>コウニュウ</t>
    </rPh>
    <rPh sb="25" eb="27">
      <t>カカク</t>
    </rPh>
    <rPh sb="27" eb="28">
      <t>トウ</t>
    </rPh>
    <rPh sb="33" eb="35">
      <t>カキ</t>
    </rPh>
    <rPh sb="39" eb="41">
      <t>シリョウ</t>
    </rPh>
    <rPh sb="42" eb="44">
      <t>テイシュツ</t>
    </rPh>
    <phoneticPr fontId="5"/>
  </si>
  <si>
    <t>○○○○工事</t>
    <phoneticPr fontId="5"/>
  </si>
  <si>
    <t>購入先</t>
    <rPh sb="0" eb="2">
      <t>コウニュウ</t>
    </rPh>
    <rPh sb="2" eb="3">
      <t>サキ</t>
    </rPh>
    <phoneticPr fontId="5"/>
  </si>
  <si>
    <t>使用した
建設機械名</t>
    <rPh sb="0" eb="2">
      <t>シヨウ</t>
    </rPh>
    <rPh sb="5" eb="7">
      <t>ケンセツ</t>
    </rPh>
    <rPh sb="7" eb="9">
      <t>キカイ</t>
    </rPh>
    <rPh sb="9" eb="10">
      <t>メイ</t>
    </rPh>
    <phoneticPr fontId="5"/>
  </si>
  <si>
    <t>使用目的</t>
    <rPh sb="0" eb="2">
      <t>シヨウ</t>
    </rPh>
    <rPh sb="2" eb="4">
      <t>モクテキ</t>
    </rPh>
    <phoneticPr fontId="5"/>
  </si>
  <si>
    <t>証明の有無</t>
    <rPh sb="0" eb="2">
      <t>ショウメイ</t>
    </rPh>
    <rPh sb="3" eb="5">
      <t>ウム</t>
    </rPh>
    <phoneticPr fontId="5"/>
  </si>
  <si>
    <t>軽油</t>
    <rPh sb="0" eb="2">
      <t>ケイユ</t>
    </rPh>
    <phoneticPr fontId="5"/>
  </si>
  <si>
    <t>1,2号</t>
    <rPh sb="3" eb="4">
      <t>ゴウ</t>
    </rPh>
    <phoneticPr fontId="5"/>
  </si>
  <si>
    <t>ℓ</t>
    <phoneticPr fontId="5"/>
  </si>
  <si>
    <t>□□石油</t>
    <rPh sb="2" eb="4">
      <t>セキユ</t>
    </rPh>
    <phoneticPr fontId="5"/>
  </si>
  <si>
    <t>R4年4月</t>
    <rPh sb="2" eb="3">
      <t>ネン</t>
    </rPh>
    <rPh sb="4" eb="5">
      <t>ガツ</t>
    </rPh>
    <phoneticPr fontId="5"/>
  </si>
  <si>
    <t>××</t>
    <phoneticPr fontId="5"/>
  </si>
  <si>
    <t>現場内重機</t>
    <rPh sb="0" eb="2">
      <t>ゲンバ</t>
    </rPh>
    <rPh sb="2" eb="3">
      <t>ナイ</t>
    </rPh>
    <rPh sb="3" eb="5">
      <t>ジュウキ</t>
    </rPh>
    <phoneticPr fontId="5"/>
  </si>
  <si>
    <t>有</t>
    <rPh sb="0" eb="1">
      <t>アリ</t>
    </rPh>
    <phoneticPr fontId="5"/>
  </si>
  <si>
    <t>R4年5月</t>
    <rPh sb="2" eb="3">
      <t>ネン</t>
    </rPh>
    <rPh sb="4" eb="5">
      <t>ガツ</t>
    </rPh>
    <phoneticPr fontId="5"/>
  </si>
  <si>
    <t>R4年6月</t>
    <rPh sb="2" eb="3">
      <t>ネン</t>
    </rPh>
    <rPh sb="4" eb="5">
      <t>ガツ</t>
    </rPh>
    <phoneticPr fontId="5"/>
  </si>
  <si>
    <t>R4年7月</t>
    <rPh sb="2" eb="3">
      <t>ネン</t>
    </rPh>
    <rPh sb="4" eb="5">
      <t>ガツ</t>
    </rPh>
    <phoneticPr fontId="5"/>
  </si>
  <si>
    <t>R4年8月</t>
    <rPh sb="2" eb="3">
      <t>ネン</t>
    </rPh>
    <rPh sb="4" eb="5">
      <t>ガツ</t>
    </rPh>
    <phoneticPr fontId="5"/>
  </si>
  <si>
    <t>R4年9月</t>
    <rPh sb="2" eb="3">
      <t>ネン</t>
    </rPh>
    <rPh sb="4" eb="5">
      <t>ガツ</t>
    </rPh>
    <phoneticPr fontId="5"/>
  </si>
  <si>
    <t>購入数量（証明済み）合計</t>
    <rPh sb="0" eb="2">
      <t>コウニュウ</t>
    </rPh>
    <rPh sb="2" eb="4">
      <t>スウリョウ</t>
    </rPh>
    <rPh sb="5" eb="7">
      <t>ショウメイ</t>
    </rPh>
    <rPh sb="7" eb="8">
      <t>ズ</t>
    </rPh>
    <rPh sb="10" eb="12">
      <t>ゴウケイ</t>
    </rPh>
    <phoneticPr fontId="5"/>
  </si>
  <si>
    <t>R4年10月</t>
    <rPh sb="2" eb="3">
      <t>ネン</t>
    </rPh>
    <rPh sb="5" eb="6">
      <t>ガツ</t>
    </rPh>
    <phoneticPr fontId="5"/>
  </si>
  <si>
    <t>ダンプ</t>
    <phoneticPr fontId="5"/>
  </si>
  <si>
    <t>現場～○○地先（流用先）運搬</t>
    <rPh sb="0" eb="2">
      <t>ゲンバ</t>
    </rPh>
    <rPh sb="5" eb="7">
      <t>チサキ</t>
    </rPh>
    <rPh sb="8" eb="10">
      <t>リュウヨウ</t>
    </rPh>
    <rPh sb="10" eb="11">
      <t>サキ</t>
    </rPh>
    <rPh sb="12" eb="14">
      <t>ウンパン</t>
    </rPh>
    <phoneticPr fontId="5"/>
  </si>
  <si>
    <t>無</t>
    <rPh sb="0" eb="1">
      <t>ナ</t>
    </rPh>
    <phoneticPr fontId="5"/>
  </si>
  <si>
    <t>R4年11月</t>
    <rPh sb="2" eb="3">
      <t>ネン</t>
    </rPh>
    <rPh sb="5" eb="6">
      <t>ガツ</t>
    </rPh>
    <phoneticPr fontId="5"/>
  </si>
  <si>
    <t>R4年12月</t>
    <rPh sb="2" eb="3">
      <t>ネン</t>
    </rPh>
    <rPh sb="5" eb="6">
      <t>ガツ</t>
    </rPh>
    <phoneticPr fontId="5"/>
  </si>
  <si>
    <t>購入数量（未証明）合計</t>
    <rPh sb="0" eb="2">
      <t>コウニュウ</t>
    </rPh>
    <rPh sb="2" eb="4">
      <t>スウリョウ</t>
    </rPh>
    <rPh sb="5" eb="6">
      <t>ミ</t>
    </rPh>
    <rPh sb="6" eb="8">
      <t>ショウメイ</t>
    </rPh>
    <rPh sb="9" eb="11">
      <t>ゴウケイ</t>
    </rPh>
    <phoneticPr fontId="5"/>
  </si>
  <si>
    <t>１．購入先、購入単価、購入数量等を証明出来る場合は、その資料（納品書等）を添付の上、併せて監督職員に提出すること。
　　証明できない場合は、概算数量を記載の上、その算出根拠を記した書類を提出すること。
２．対象材料は、品目毎および購入年月毎にとりまとめるものとする。なお、とりまとめ数量欄が足りない場合は、別紙にとりまとめるものとする。
　　ただし同一の品目で同一年月でも複数の単価がある場合は、区分するものとする。
　　なお、当該品目が同一月で複数の工種や機械で使用されている場合、監督職員より工種や機械毎等の内訳を提出するよう要求があった
　　場合など、追加資料が必要な場合がある。</t>
    <rPh sb="153" eb="155">
      <t>ベッシ</t>
    </rPh>
    <rPh sb="174" eb="176">
      <t>ドウイツ</t>
    </rPh>
    <rPh sb="177" eb="179">
      <t>ヒンモク</t>
    </rPh>
    <rPh sb="180" eb="182">
      <t>ドウイツ</t>
    </rPh>
    <rPh sb="182" eb="184">
      <t>ネンゲツ</t>
    </rPh>
    <rPh sb="186" eb="188">
      <t>フクスウ</t>
    </rPh>
    <rPh sb="189" eb="191">
      <t>タンカ</t>
    </rPh>
    <rPh sb="194" eb="196">
      <t>バアイ</t>
    </rPh>
    <rPh sb="198" eb="200">
      <t>クブン</t>
    </rPh>
    <rPh sb="214" eb="216">
      <t>トウガイ</t>
    </rPh>
    <rPh sb="216" eb="218">
      <t>ヒンモク</t>
    </rPh>
    <rPh sb="219" eb="221">
      <t>ドウイツ</t>
    </rPh>
    <rPh sb="221" eb="222">
      <t>ツキ</t>
    </rPh>
    <rPh sb="223" eb="225">
      <t>フクスウ</t>
    </rPh>
    <rPh sb="226" eb="228">
      <t>コウシュ</t>
    </rPh>
    <rPh sb="229" eb="231">
      <t>キカイ</t>
    </rPh>
    <rPh sb="232" eb="234">
      <t>シヨウ</t>
    </rPh>
    <rPh sb="239" eb="241">
      <t>バアイ</t>
    </rPh>
    <rPh sb="242" eb="244">
      <t>カントク</t>
    </rPh>
    <rPh sb="244" eb="246">
      <t>ショクイン</t>
    </rPh>
    <rPh sb="248" eb="250">
      <t>コウシュ</t>
    </rPh>
    <rPh sb="251" eb="253">
      <t>キカイ</t>
    </rPh>
    <rPh sb="253" eb="254">
      <t>ゴト</t>
    </rPh>
    <rPh sb="254" eb="255">
      <t>トウ</t>
    </rPh>
    <rPh sb="256" eb="258">
      <t>ウチワケ</t>
    </rPh>
    <rPh sb="259" eb="261">
      <t>テイシュツ</t>
    </rPh>
    <rPh sb="265" eb="267">
      <t>ヨウキュウ</t>
    </rPh>
    <rPh sb="274" eb="276">
      <t>バアイ</t>
    </rPh>
    <rPh sb="279" eb="281">
      <t>ツイカ</t>
    </rPh>
    <rPh sb="281" eb="283">
      <t>シリョウ</t>
    </rPh>
    <rPh sb="284" eb="286">
      <t>ヒツヨウ</t>
    </rPh>
    <rPh sb="287" eb="289">
      <t>バアイ</t>
    </rPh>
    <phoneticPr fontId="5"/>
  </si>
  <si>
    <t>様式－３－２</t>
    <rPh sb="0" eb="2">
      <t>ヨウシキ</t>
    </rPh>
    <phoneticPr fontId="5"/>
  </si>
  <si>
    <t>各種資機材の材料証明書</t>
    <rPh sb="0" eb="2">
      <t>カクシュ</t>
    </rPh>
    <rPh sb="2" eb="5">
      <t>シキザイ</t>
    </rPh>
    <rPh sb="6" eb="8">
      <t>ザイリョウ</t>
    </rPh>
    <rPh sb="8" eb="11">
      <t>ショウメイショ</t>
    </rPh>
    <phoneticPr fontId="5"/>
  </si>
  <si>
    <t>品目</t>
    <rPh sb="0" eb="1">
      <t>シナ</t>
    </rPh>
    <rPh sb="1" eb="2">
      <t>メ</t>
    </rPh>
    <phoneticPr fontId="5"/>
  </si>
  <si>
    <t>規格</t>
    <rPh sb="0" eb="1">
      <t>キ</t>
    </rPh>
    <rPh sb="1" eb="2">
      <t>カク</t>
    </rPh>
    <phoneticPr fontId="5"/>
  </si>
  <si>
    <t>購入
単価</t>
    <rPh sb="0" eb="2">
      <t>コウニュウ</t>
    </rPh>
    <rPh sb="3" eb="5">
      <t>タンカ</t>
    </rPh>
    <phoneticPr fontId="5"/>
  </si>
  <si>
    <t>購入
金額</t>
    <rPh sb="0" eb="2">
      <t>コウニュウ</t>
    </rPh>
    <rPh sb="3" eb="5">
      <t>キンガク</t>
    </rPh>
    <phoneticPr fontId="5"/>
  </si>
  <si>
    <t>出荷元</t>
    <rPh sb="0" eb="2">
      <t>シュッカ</t>
    </rPh>
    <rPh sb="2" eb="3">
      <t>モト</t>
    </rPh>
    <phoneticPr fontId="5"/>
  </si>
  <si>
    <t>搬入年月</t>
    <rPh sb="0" eb="2">
      <t>ハンニュウ</t>
    </rPh>
    <rPh sb="2" eb="4">
      <t>ネンゲツ</t>
    </rPh>
    <phoneticPr fontId="5"/>
  </si>
  <si>
    <t>運搬費の内燃料代</t>
    <rPh sb="0" eb="2">
      <t>ウンパン</t>
    </rPh>
    <rPh sb="2" eb="3">
      <t>ヒ</t>
    </rPh>
    <rPh sb="4" eb="5">
      <t>ウチ</t>
    </rPh>
    <rPh sb="5" eb="8">
      <t>ネンリョウダイ</t>
    </rPh>
    <phoneticPr fontId="5"/>
  </si>
  <si>
    <t>再生骨材</t>
    <rPh sb="0" eb="2">
      <t>サイセイ</t>
    </rPh>
    <rPh sb="2" eb="4">
      <t>コツザイ</t>
    </rPh>
    <phoneticPr fontId="5"/>
  </si>
  <si>
    <t>40mm</t>
    <phoneticPr fontId="5"/>
  </si>
  <si>
    <t>m3</t>
    <phoneticPr fontId="5"/>
  </si>
  <si>
    <t>○○</t>
    <phoneticPr fontId="5"/>
  </si>
  <si>
    <t>R4年4月</t>
    <phoneticPr fontId="5"/>
  </si>
  <si>
    <t>△△石油</t>
    <rPh sb="2" eb="4">
      <t>セキユ</t>
    </rPh>
    <phoneticPr fontId="5"/>
  </si>
  <si>
    <t>重建設機械</t>
    <rPh sb="0" eb="1">
      <t>ジュウ</t>
    </rPh>
    <rPh sb="1" eb="3">
      <t>ケンセツ</t>
    </rPh>
    <rPh sb="3" eb="5">
      <t>キカイ</t>
    </rPh>
    <phoneticPr fontId="5"/>
  </si>
  <si>
    <t>ブルドーザ21t級</t>
    <rPh sb="8" eb="9">
      <t>キュウ</t>
    </rPh>
    <phoneticPr fontId="5"/>
  </si>
  <si>
    <t>回</t>
    <rPh sb="0" eb="1">
      <t>カイ</t>
    </rPh>
    <phoneticPr fontId="5"/>
  </si>
  <si>
    <t>-</t>
    <phoneticPr fontId="5"/>
  </si>
  <si>
    <t>●●リース</t>
    <phoneticPr fontId="5"/>
  </si>
  <si>
    <t>様式－３－３</t>
    <rPh sb="0" eb="2">
      <t>ヨウシキ</t>
    </rPh>
    <phoneticPr fontId="5"/>
  </si>
  <si>
    <t>建設機械の貨物自動車等による運搬に係る運搬金額計算総括表（提出資料）</t>
    <rPh sb="0" eb="2">
      <t>ケンセツ</t>
    </rPh>
    <rPh sb="2" eb="4">
      <t>キカイ</t>
    </rPh>
    <rPh sb="5" eb="7">
      <t>カモツ</t>
    </rPh>
    <rPh sb="7" eb="10">
      <t>ジドウシャ</t>
    </rPh>
    <rPh sb="10" eb="11">
      <t>トウ</t>
    </rPh>
    <rPh sb="14" eb="16">
      <t>ウンパン</t>
    </rPh>
    <rPh sb="17" eb="18">
      <t>カカ</t>
    </rPh>
    <rPh sb="19" eb="21">
      <t>ウンパン</t>
    </rPh>
    <rPh sb="21" eb="23">
      <t>キンガク</t>
    </rPh>
    <rPh sb="23" eb="25">
      <t>ケイサン</t>
    </rPh>
    <rPh sb="25" eb="28">
      <t>ソウカツヒョウ</t>
    </rPh>
    <rPh sb="29" eb="31">
      <t>テイシュツ</t>
    </rPh>
    <rPh sb="31" eb="33">
      <t>シリョウ</t>
    </rPh>
    <phoneticPr fontId="5"/>
  </si>
  <si>
    <t>建設機械名・名称</t>
    <rPh sb="0" eb="2">
      <t>ケンセツ</t>
    </rPh>
    <rPh sb="2" eb="4">
      <t>キカイ</t>
    </rPh>
    <rPh sb="4" eb="5">
      <t>メイ</t>
    </rPh>
    <rPh sb="6" eb="8">
      <t>メイショウ</t>
    </rPh>
    <phoneticPr fontId="5"/>
  </si>
  <si>
    <t>路面切削機</t>
    <rPh sb="0" eb="2">
      <t>ロメン</t>
    </rPh>
    <rPh sb="2" eb="4">
      <t>セッサク</t>
    </rPh>
    <rPh sb="4" eb="5">
      <t>キ</t>
    </rPh>
    <phoneticPr fontId="5"/>
  </si>
  <si>
    <t>機械搬入所在地</t>
    <rPh sb="0" eb="2">
      <t>キカイ</t>
    </rPh>
    <rPh sb="2" eb="4">
      <t>ハンニュウ</t>
    </rPh>
    <rPh sb="4" eb="7">
      <t>ショザイチ</t>
    </rPh>
    <phoneticPr fontId="5"/>
  </si>
  <si>
    <t>●●市○○</t>
    <rPh sb="2" eb="3">
      <t>シ</t>
    </rPh>
    <phoneticPr fontId="5"/>
  </si>
  <si>
    <t>現場所在地</t>
    <rPh sb="0" eb="2">
      <t>ゲンバ</t>
    </rPh>
    <rPh sb="2" eb="5">
      <t>ショザイチ</t>
    </rPh>
    <phoneticPr fontId="5"/>
  </si>
  <si>
    <t>機械搬出場所</t>
    <rPh sb="0" eb="2">
      <t>キカイ</t>
    </rPh>
    <rPh sb="2" eb="4">
      <t>ハンシュツ</t>
    </rPh>
    <rPh sb="4" eb="6">
      <t>バショ</t>
    </rPh>
    <phoneticPr fontId="5"/>
  </si>
  <si>
    <t>□□市■■</t>
    <rPh sb="2" eb="3">
      <t>シ</t>
    </rPh>
    <phoneticPr fontId="5"/>
  </si>
  <si>
    <t>運搬車両</t>
    <rPh sb="0" eb="1">
      <t>ウン</t>
    </rPh>
    <rPh sb="1" eb="2">
      <t>ハン</t>
    </rPh>
    <rPh sb="2" eb="3">
      <t>クルマ</t>
    </rPh>
    <rPh sb="3" eb="4">
      <t>リョウ</t>
    </rPh>
    <phoneticPr fontId="5"/>
  </si>
  <si>
    <t>運賃</t>
    <rPh sb="0" eb="1">
      <t>ウン</t>
    </rPh>
    <rPh sb="1" eb="2">
      <t>チン</t>
    </rPh>
    <phoneticPr fontId="5"/>
  </si>
  <si>
    <t>機械名</t>
    <rPh sb="0" eb="2">
      <t>キカイ</t>
    </rPh>
    <rPh sb="2" eb="3">
      <t>メイ</t>
    </rPh>
    <phoneticPr fontId="5"/>
  </si>
  <si>
    <t>運搬距離</t>
    <rPh sb="0" eb="2">
      <t>ウンパン</t>
    </rPh>
    <rPh sb="2" eb="4">
      <t>キョリ</t>
    </rPh>
    <phoneticPr fontId="5"/>
  </si>
  <si>
    <t>積載質量</t>
    <rPh sb="0" eb="2">
      <t>セキサイ</t>
    </rPh>
    <rPh sb="2" eb="4">
      <t>シツリョウ</t>
    </rPh>
    <phoneticPr fontId="5"/>
  </si>
  <si>
    <t>基本運賃</t>
    <rPh sb="0" eb="2">
      <t>キホン</t>
    </rPh>
    <rPh sb="2" eb="4">
      <t>ウンチン</t>
    </rPh>
    <phoneticPr fontId="5"/>
  </si>
  <si>
    <t>×(</t>
    <phoneticPr fontId="5"/>
  </si>
  <si>
    <t>特大品</t>
    <rPh sb="0" eb="2">
      <t>トクダイ</t>
    </rPh>
    <rPh sb="2" eb="3">
      <t>ヒン</t>
    </rPh>
    <phoneticPr fontId="5"/>
  </si>
  <si>
    <t>悪路</t>
    <rPh sb="0" eb="2">
      <t>アクロ</t>
    </rPh>
    <phoneticPr fontId="5"/>
  </si>
  <si>
    <t>深夜早朝</t>
    <rPh sb="0" eb="2">
      <t>シンヤ</t>
    </rPh>
    <rPh sb="2" eb="4">
      <t>ソウチョウ</t>
    </rPh>
    <phoneticPr fontId="5"/>
  </si>
  <si>
    <t>冬季割増</t>
    <rPh sb="0" eb="2">
      <t>トウキ</t>
    </rPh>
    <rPh sb="2" eb="4">
      <t>ワリマシ</t>
    </rPh>
    <phoneticPr fontId="5"/>
  </si>
  <si>
    <t>）＋</t>
    <phoneticPr fontId="5"/>
  </si>
  <si>
    <t>地区割増
・その他</t>
    <rPh sb="0" eb="2">
      <t>チク</t>
    </rPh>
    <rPh sb="2" eb="4">
      <t>ワリマシ</t>
    </rPh>
    <rPh sb="8" eb="9">
      <t>タ</t>
    </rPh>
    <phoneticPr fontId="5"/>
  </si>
  <si>
    <t>(t積)</t>
    <rPh sb="2" eb="3">
      <t>ツ</t>
    </rPh>
    <phoneticPr fontId="5"/>
  </si>
  <si>
    <t>(km)</t>
    <phoneticPr fontId="5"/>
  </si>
  <si>
    <t>(t)</t>
    <phoneticPr fontId="5"/>
  </si>
  <si>
    <t>セミトレーラー</t>
    <phoneticPr fontId="5"/>
  </si>
  <si>
    <t>重建設機械の分解、組立及び輸送にかかる運搬金額計算総括表（提出資料）</t>
    <rPh sb="0" eb="1">
      <t>ジュウ</t>
    </rPh>
    <rPh sb="1" eb="3">
      <t>ケンセツ</t>
    </rPh>
    <rPh sb="3" eb="5">
      <t>キカイ</t>
    </rPh>
    <rPh sb="6" eb="8">
      <t>ブンカイ</t>
    </rPh>
    <rPh sb="9" eb="11">
      <t>クミタテ</t>
    </rPh>
    <rPh sb="11" eb="12">
      <t>オヨ</t>
    </rPh>
    <rPh sb="13" eb="15">
      <t>ユソウ</t>
    </rPh>
    <rPh sb="19" eb="21">
      <t>ウンパン</t>
    </rPh>
    <rPh sb="21" eb="23">
      <t>キンガク</t>
    </rPh>
    <rPh sb="23" eb="25">
      <t>ケイサン</t>
    </rPh>
    <rPh sb="25" eb="28">
      <t>ソウカツヒョウ</t>
    </rPh>
    <rPh sb="29" eb="31">
      <t>テイシュツ</t>
    </rPh>
    <rPh sb="31" eb="33">
      <t>シリョウ</t>
    </rPh>
    <phoneticPr fontId="5"/>
  </si>
  <si>
    <t>トラック</t>
    <phoneticPr fontId="5"/>
  </si>
  <si>
    <t>合計往復</t>
    <rPh sb="0" eb="2">
      <t>ゴウケイ</t>
    </rPh>
    <rPh sb="2" eb="4">
      <t>オウフク</t>
    </rPh>
    <phoneticPr fontId="5"/>
  </si>
  <si>
    <t>仮設材（鋼矢板、H型鋼、覆工板等）の運搬に係る運搬金額計算総括表（提出資料）</t>
    <rPh sb="0" eb="2">
      <t>カセツ</t>
    </rPh>
    <rPh sb="2" eb="3">
      <t>ザイ</t>
    </rPh>
    <rPh sb="4" eb="7">
      <t>コウヤイタ</t>
    </rPh>
    <rPh sb="9" eb="10">
      <t>ガタ</t>
    </rPh>
    <rPh sb="10" eb="11">
      <t>コウ</t>
    </rPh>
    <rPh sb="12" eb="15">
      <t>フッコウバン</t>
    </rPh>
    <rPh sb="15" eb="16">
      <t>トウ</t>
    </rPh>
    <rPh sb="18" eb="20">
      <t>ウンパン</t>
    </rPh>
    <rPh sb="21" eb="22">
      <t>カカ</t>
    </rPh>
    <rPh sb="23" eb="25">
      <t>ウンパン</t>
    </rPh>
    <rPh sb="25" eb="27">
      <t>キンガク</t>
    </rPh>
    <rPh sb="27" eb="29">
      <t>ケイサン</t>
    </rPh>
    <rPh sb="29" eb="32">
      <t>ソウカツヒョウ</t>
    </rPh>
    <rPh sb="33" eb="35">
      <t>テイシュツ</t>
    </rPh>
    <rPh sb="35" eb="37">
      <t>シリョウ</t>
    </rPh>
    <phoneticPr fontId="5"/>
  </si>
  <si>
    <t>仮設材</t>
    <rPh sb="0" eb="2">
      <t>カセツ</t>
    </rPh>
    <rPh sb="2" eb="3">
      <t>ザイ</t>
    </rPh>
    <phoneticPr fontId="5"/>
  </si>
  <si>
    <t>数量(t)</t>
    <rPh sb="0" eb="2">
      <t>スウリョウ</t>
    </rPh>
    <phoneticPr fontId="5"/>
  </si>
  <si>
    <t>×</t>
    <phoneticPr fontId="5"/>
  </si>
  <si>
    <t>その他</t>
    <rPh sb="2" eb="3">
      <t>タ</t>
    </rPh>
    <phoneticPr fontId="5"/>
  </si>
  <si>
    <t>H鋼（12m以内）</t>
    <rPh sb="1" eb="2">
      <t>コウ</t>
    </rPh>
    <rPh sb="6" eb="8">
      <t>イナイ</t>
    </rPh>
    <phoneticPr fontId="5"/>
  </si>
  <si>
    <t>様式－５</t>
    <rPh sb="0" eb="2">
      <t>ヨウシキ</t>
    </rPh>
    <phoneticPr fontId="5"/>
  </si>
  <si>
    <t>（別 添）</t>
    <rPh sb="1" eb="2">
      <t>ベツ</t>
    </rPh>
    <rPh sb="3" eb="4">
      <t>テン</t>
    </rPh>
    <phoneticPr fontId="5"/>
  </si>
  <si>
    <t>材　　料</t>
    <rPh sb="0" eb="1">
      <t>ザイ</t>
    </rPh>
    <rPh sb="3" eb="4">
      <t>リョウ</t>
    </rPh>
    <phoneticPr fontId="5"/>
  </si>
  <si>
    <t>規　　格</t>
    <rPh sb="0" eb="1">
      <t>キ</t>
    </rPh>
    <rPh sb="3" eb="4">
      <t>カク</t>
    </rPh>
    <phoneticPr fontId="5"/>
  </si>
  <si>
    <t>単　位</t>
    <rPh sb="0" eb="1">
      <t>タン</t>
    </rPh>
    <rPh sb="2" eb="3">
      <t>クライ</t>
    </rPh>
    <phoneticPr fontId="5"/>
  </si>
  <si>
    <t>数　　量</t>
    <rPh sb="0" eb="1">
      <t>カズ</t>
    </rPh>
    <rPh sb="3" eb="4">
      <t>リョウ</t>
    </rPh>
    <phoneticPr fontId="5"/>
  </si>
  <si>
    <t>異形棒鋼</t>
    <rPh sb="0" eb="2">
      <t>イケイ</t>
    </rPh>
    <rPh sb="2" eb="3">
      <t>ボウ</t>
    </rPh>
    <rPh sb="3" eb="4">
      <t>コウ</t>
    </rPh>
    <phoneticPr fontId="2"/>
  </si>
  <si>
    <t>t</t>
    <phoneticPr fontId="5"/>
  </si>
  <si>
    <t>鋼矢板</t>
    <rPh sb="0" eb="3">
      <t>コウヤイタ</t>
    </rPh>
    <phoneticPr fontId="2"/>
  </si>
  <si>
    <t>大型ブロック</t>
    <rPh sb="0" eb="2">
      <t>オオガタ</t>
    </rPh>
    <phoneticPr fontId="5"/>
  </si>
  <si>
    <t>1500×670×900</t>
    <phoneticPr fontId="5"/>
  </si>
  <si>
    <t>様式－５－１</t>
    <rPh sb="0" eb="2">
      <t>ヨウシキ</t>
    </rPh>
    <phoneticPr fontId="5"/>
  </si>
  <si>
    <t>ス ラ イ ド 調 書</t>
    <rPh sb="8" eb="9">
      <t>チョウ</t>
    </rPh>
    <rPh sb="10" eb="11">
      <t>ショ</t>
    </rPh>
    <phoneticPr fontId="5"/>
  </si>
  <si>
    <t>工　事　名</t>
    <rPh sb="0" eb="1">
      <t>コウ</t>
    </rPh>
    <rPh sb="2" eb="3">
      <t>コト</t>
    </rPh>
    <rPh sb="4" eb="5">
      <t>メイ</t>
    </rPh>
    <phoneticPr fontId="2"/>
  </si>
  <si>
    <t>請 負 代 金 額
（消費税相当額含む）</t>
    <rPh sb="0" eb="1">
      <t>ショウ</t>
    </rPh>
    <rPh sb="2" eb="3">
      <t>フ</t>
    </rPh>
    <rPh sb="4" eb="5">
      <t>ダイ</t>
    </rPh>
    <rPh sb="6" eb="7">
      <t>キン</t>
    </rPh>
    <rPh sb="8" eb="9">
      <t>ガク</t>
    </rPh>
    <rPh sb="11" eb="14">
      <t>ショウヒゼイ</t>
    </rPh>
    <rPh sb="14" eb="16">
      <t>ソウトウ</t>
    </rPh>
    <rPh sb="16" eb="17">
      <t>ガク</t>
    </rPh>
    <rPh sb="17" eb="18">
      <t>フク</t>
    </rPh>
    <phoneticPr fontId="2"/>
  </si>
  <si>
    <t>工　　　期</t>
    <rPh sb="0" eb="1">
      <t>コウ</t>
    </rPh>
    <rPh sb="4" eb="5">
      <t>キ</t>
    </rPh>
    <phoneticPr fontId="2"/>
  </si>
  <si>
    <t>スライド金額（Ｓ）</t>
    <rPh sb="4" eb="6">
      <t>キンガク</t>
    </rPh>
    <phoneticPr fontId="2"/>
  </si>
  <si>
    <t>うち取引に係る
消費税及び
地方消費税の額</t>
    <rPh sb="2" eb="4">
      <t>トリヒキ</t>
    </rPh>
    <rPh sb="5" eb="6">
      <t>カカ</t>
    </rPh>
    <rPh sb="8" eb="11">
      <t>ショウヒゼイ</t>
    </rPh>
    <rPh sb="11" eb="12">
      <t>オヨ</t>
    </rPh>
    <rPh sb="14" eb="16">
      <t>チホウ</t>
    </rPh>
    <rPh sb="16" eb="19">
      <t>ショウヒゼイ</t>
    </rPh>
    <rPh sb="20" eb="21">
      <t>ガク</t>
    </rPh>
    <phoneticPr fontId="2"/>
  </si>
  <si>
    <t>＜別　 添＞</t>
    <rPh sb="1" eb="2">
      <t>ベツ</t>
    </rPh>
    <rPh sb="4" eb="5">
      <t>テン</t>
    </rPh>
    <phoneticPr fontId="5"/>
  </si>
  <si>
    <t>①請負代金額
　（消費税相当額含む）</t>
    <rPh sb="1" eb="3">
      <t>ウケオイ</t>
    </rPh>
    <rPh sb="3" eb="5">
      <t>ダイキン</t>
    </rPh>
    <rPh sb="5" eb="6">
      <t>ガク</t>
    </rPh>
    <rPh sb="9" eb="12">
      <t>ショウヒゼイ</t>
    </rPh>
    <rPh sb="12" eb="14">
      <t>ソウトウ</t>
    </rPh>
    <rPh sb="14" eb="15">
      <t>ガク</t>
    </rPh>
    <rPh sb="15" eb="16">
      <t>フク</t>
    </rPh>
    <phoneticPr fontId="2"/>
  </si>
  <si>
    <t>②部分払認定出来高金額
　（消費税相当額含む）</t>
    <rPh sb="1" eb="3">
      <t>ブブン</t>
    </rPh>
    <rPh sb="3" eb="4">
      <t>バラ</t>
    </rPh>
    <rPh sb="4" eb="6">
      <t>ニンテイ</t>
    </rPh>
    <rPh sb="6" eb="9">
      <t>デキダカ</t>
    </rPh>
    <rPh sb="9" eb="11">
      <t>キンガク</t>
    </rPh>
    <rPh sb="14" eb="17">
      <t>ショウヒゼイ</t>
    </rPh>
    <rPh sb="17" eb="19">
      <t>ソウトウ</t>
    </rPh>
    <rPh sb="19" eb="20">
      <t>ガク</t>
    </rPh>
    <rPh sb="20" eb="21">
      <t>フク</t>
    </rPh>
    <phoneticPr fontId="5"/>
  </si>
  <si>
    <t>③スライド対象請負金額（①－②）
　（消費税相当額含む）</t>
    <rPh sb="5" eb="7">
      <t>タイショウ</t>
    </rPh>
    <rPh sb="7" eb="9">
      <t>ウケオイ</t>
    </rPh>
    <rPh sb="9" eb="11">
      <t>キンガク</t>
    </rPh>
    <rPh sb="19" eb="22">
      <t>ショウヒゼイ</t>
    </rPh>
    <rPh sb="22" eb="24">
      <t>ソウトウ</t>
    </rPh>
    <rPh sb="24" eb="25">
      <t>ガク</t>
    </rPh>
    <rPh sb="25" eb="26">
      <t>フク</t>
    </rPh>
    <phoneticPr fontId="2"/>
  </si>
  <si>
    <t>自動計算</t>
    <rPh sb="0" eb="2">
      <t>ジドウ</t>
    </rPh>
    <rPh sb="2" eb="4">
      <t>ケイサン</t>
    </rPh>
    <phoneticPr fontId="5"/>
  </si>
  <si>
    <r>
      <t>④（Ｍ</t>
    </r>
    <r>
      <rPr>
        <vertAlign val="subscript"/>
        <sz val="13"/>
        <rFont val="ＭＳ ゴシック"/>
        <family val="3"/>
        <charset val="128"/>
      </rPr>
      <t>変更鋼</t>
    </r>
    <r>
      <rPr>
        <sz val="13"/>
        <rFont val="ＭＳ ゴシック"/>
        <family val="3"/>
        <charset val="128"/>
      </rPr>
      <t>－Ｍ</t>
    </r>
    <r>
      <rPr>
        <vertAlign val="subscript"/>
        <sz val="13"/>
        <rFont val="ＭＳ ゴシック"/>
        <family val="3"/>
        <charset val="128"/>
      </rPr>
      <t>当初鋼</t>
    </r>
    <r>
      <rPr>
        <sz val="13"/>
        <rFont val="ＭＳ ゴシック"/>
        <family val="3"/>
        <charset val="128"/>
      </rPr>
      <t>）
　（消費税相当額含む・落札率考慮）</t>
    </r>
    <rPh sb="3" eb="5">
      <t>ヘンコウ</t>
    </rPh>
    <rPh sb="5" eb="6">
      <t>コウ</t>
    </rPh>
    <rPh sb="8" eb="10">
      <t>トウショ</t>
    </rPh>
    <rPh sb="10" eb="11">
      <t>コウ</t>
    </rPh>
    <rPh sb="15" eb="18">
      <t>ショウヒゼイ</t>
    </rPh>
    <rPh sb="18" eb="20">
      <t>ソウトウ</t>
    </rPh>
    <rPh sb="20" eb="21">
      <t>ガク</t>
    </rPh>
    <rPh sb="21" eb="22">
      <t>フク</t>
    </rPh>
    <rPh sb="24" eb="26">
      <t>ラクサツ</t>
    </rPh>
    <rPh sb="26" eb="27">
      <t>リツ</t>
    </rPh>
    <rPh sb="27" eb="29">
      <t>コウリョ</t>
    </rPh>
    <phoneticPr fontId="2"/>
  </si>
  <si>
    <r>
      <t>⑤（Ｍ</t>
    </r>
    <r>
      <rPr>
        <vertAlign val="subscript"/>
        <sz val="13"/>
        <rFont val="ＭＳ ゴシック"/>
        <family val="3"/>
        <charset val="128"/>
      </rPr>
      <t>変更油</t>
    </r>
    <r>
      <rPr>
        <sz val="13"/>
        <rFont val="ＭＳ ゴシック"/>
        <family val="3"/>
        <charset val="128"/>
      </rPr>
      <t>－Ｍ</t>
    </r>
    <r>
      <rPr>
        <vertAlign val="subscript"/>
        <sz val="13"/>
        <rFont val="ＭＳ ゴシック"/>
        <family val="3"/>
        <charset val="128"/>
      </rPr>
      <t>当初油</t>
    </r>
    <r>
      <rPr>
        <sz val="13"/>
        <rFont val="ＭＳ ゴシック"/>
        <family val="3"/>
        <charset val="128"/>
      </rPr>
      <t>）
　（消費税相当額含む・落札率考慮）</t>
    </r>
    <rPh sb="3" eb="5">
      <t>ヘンコウ</t>
    </rPh>
    <rPh sb="5" eb="6">
      <t>アブラ</t>
    </rPh>
    <rPh sb="8" eb="10">
      <t>トウショ</t>
    </rPh>
    <rPh sb="15" eb="18">
      <t>ショウヒゼイ</t>
    </rPh>
    <rPh sb="18" eb="20">
      <t>ソウトウ</t>
    </rPh>
    <rPh sb="20" eb="21">
      <t>ガク</t>
    </rPh>
    <rPh sb="21" eb="22">
      <t>フク</t>
    </rPh>
    <rPh sb="24" eb="26">
      <t>ラクサツ</t>
    </rPh>
    <rPh sb="26" eb="27">
      <t>リツ</t>
    </rPh>
    <rPh sb="27" eb="29">
      <t>コウリョ</t>
    </rPh>
    <phoneticPr fontId="2"/>
  </si>
  <si>
    <r>
      <t>⑥（Ｍ</t>
    </r>
    <r>
      <rPr>
        <vertAlign val="subscript"/>
        <sz val="13"/>
        <rFont val="ＭＳ ゴシック"/>
        <family val="3"/>
        <charset val="128"/>
      </rPr>
      <t>変更材料</t>
    </r>
    <r>
      <rPr>
        <sz val="13"/>
        <rFont val="ＭＳ ゴシック"/>
        <family val="3"/>
        <charset val="128"/>
      </rPr>
      <t>－Ｍ</t>
    </r>
    <r>
      <rPr>
        <vertAlign val="subscript"/>
        <sz val="13"/>
        <rFont val="ＭＳ ゴシック"/>
        <family val="3"/>
        <charset val="128"/>
      </rPr>
      <t>当初材料</t>
    </r>
    <r>
      <rPr>
        <sz val="13"/>
        <rFont val="ＭＳ ゴシック"/>
        <family val="3"/>
        <charset val="128"/>
      </rPr>
      <t>）
　（消費税相当額含む・落札率考慮）</t>
    </r>
    <rPh sb="3" eb="5">
      <t>ヘンコウ</t>
    </rPh>
    <rPh sb="5" eb="7">
      <t>ザイリョウ</t>
    </rPh>
    <rPh sb="9" eb="11">
      <t>トウショ</t>
    </rPh>
    <rPh sb="11" eb="13">
      <t>ザイリョウ</t>
    </rPh>
    <rPh sb="17" eb="20">
      <t>ショウヒゼイ</t>
    </rPh>
    <rPh sb="20" eb="22">
      <t>ソウトウ</t>
    </rPh>
    <rPh sb="22" eb="23">
      <t>ガク</t>
    </rPh>
    <rPh sb="23" eb="24">
      <t>フク</t>
    </rPh>
    <rPh sb="26" eb="28">
      <t>ラクサツ</t>
    </rPh>
    <rPh sb="28" eb="29">
      <t>リツ</t>
    </rPh>
    <rPh sb="29" eb="31">
      <t>コウリョ</t>
    </rPh>
    <phoneticPr fontId="2"/>
  </si>
  <si>
    <t>１）スライド額（Ｓ）</t>
    <rPh sb="6" eb="7">
      <t>ガク</t>
    </rPh>
    <phoneticPr fontId="5"/>
  </si>
  <si>
    <r>
      <t>Ｓ＝｛（Ｍ</t>
    </r>
    <r>
      <rPr>
        <vertAlign val="subscript"/>
        <sz val="10"/>
        <color theme="1"/>
        <rFont val="ＭＳ ゴシック"/>
        <family val="3"/>
        <charset val="128"/>
      </rPr>
      <t>変更鋼</t>
    </r>
    <r>
      <rPr>
        <sz val="13"/>
        <color theme="1"/>
        <rFont val="ＭＳ ゴシック"/>
        <family val="3"/>
        <charset val="128"/>
      </rPr>
      <t>－Ｍ</t>
    </r>
    <r>
      <rPr>
        <vertAlign val="subscript"/>
        <sz val="10"/>
        <color theme="1"/>
        <rFont val="ＭＳ ゴシック"/>
        <family val="3"/>
        <charset val="128"/>
      </rPr>
      <t>当初鋼</t>
    </r>
    <r>
      <rPr>
        <sz val="13"/>
        <color theme="1"/>
        <rFont val="ＭＳ ゴシック"/>
        <family val="3"/>
        <charset val="128"/>
      </rPr>
      <t>）＋（Ｍ</t>
    </r>
    <r>
      <rPr>
        <vertAlign val="subscript"/>
        <sz val="10"/>
        <color theme="1"/>
        <rFont val="ＭＳ ゴシック"/>
        <family val="3"/>
        <charset val="128"/>
      </rPr>
      <t>変更油</t>
    </r>
    <r>
      <rPr>
        <sz val="13"/>
        <color theme="1"/>
        <rFont val="ＭＳ ゴシック"/>
        <family val="3"/>
        <charset val="128"/>
      </rPr>
      <t>－Ｍ</t>
    </r>
    <r>
      <rPr>
        <vertAlign val="subscript"/>
        <sz val="10"/>
        <color theme="1"/>
        <rFont val="ＭＳ ゴシック"/>
        <family val="3"/>
        <charset val="128"/>
      </rPr>
      <t>当初油</t>
    </r>
    <r>
      <rPr>
        <sz val="13"/>
        <color theme="1"/>
        <rFont val="ＭＳ ゴシック"/>
        <family val="3"/>
        <charset val="128"/>
      </rPr>
      <t>）＋（Ｍ</t>
    </r>
    <r>
      <rPr>
        <vertAlign val="subscript"/>
        <sz val="10"/>
        <color theme="1"/>
        <rFont val="ＭＳ ゴシック"/>
        <family val="3"/>
        <charset val="128"/>
      </rPr>
      <t>変更材料</t>
    </r>
    <r>
      <rPr>
        <sz val="13"/>
        <color theme="1"/>
        <rFont val="ＭＳ ゴシック"/>
        <family val="3"/>
        <charset val="128"/>
      </rPr>
      <t>－Ｍ</t>
    </r>
    <r>
      <rPr>
        <vertAlign val="subscript"/>
        <sz val="10"/>
        <color theme="1"/>
        <rFont val="ＭＳ ゴシック"/>
        <family val="3"/>
        <charset val="128"/>
      </rPr>
      <t>当初材料</t>
    </r>
    <r>
      <rPr>
        <sz val="13"/>
        <color theme="1"/>
        <rFont val="ＭＳ ゴシック"/>
        <family val="3"/>
        <charset val="128"/>
      </rPr>
      <t>）－Ｐ×1/100｝</t>
    </r>
    <rPh sb="5" eb="7">
      <t>ヘンコウ</t>
    </rPh>
    <rPh sb="7" eb="8">
      <t>コウ</t>
    </rPh>
    <rPh sb="10" eb="12">
      <t>トウショ</t>
    </rPh>
    <rPh sb="12" eb="13">
      <t>コウ</t>
    </rPh>
    <rPh sb="17" eb="19">
      <t>ヘンコウ</t>
    </rPh>
    <rPh sb="19" eb="20">
      <t>アブラ</t>
    </rPh>
    <rPh sb="22" eb="24">
      <t>トウショ</t>
    </rPh>
    <rPh sb="24" eb="25">
      <t>アブラ</t>
    </rPh>
    <rPh sb="29" eb="31">
      <t>ヘンコウ</t>
    </rPh>
    <rPh sb="31" eb="33">
      <t>ザイリョウ</t>
    </rPh>
    <rPh sb="35" eb="37">
      <t>トウショ</t>
    </rPh>
    <rPh sb="37" eb="39">
      <t>ザイリョウ</t>
    </rPh>
    <phoneticPr fontId="5"/>
  </si>
  <si>
    <t>　＝④＋⑤＋⑥－③×1/100</t>
    <phoneticPr fontId="5"/>
  </si>
  <si>
    <r>
      <t>Ｍ</t>
    </r>
    <r>
      <rPr>
        <vertAlign val="subscript"/>
        <sz val="13"/>
        <color theme="1"/>
        <rFont val="ＭＳ ゴシック"/>
        <family val="3"/>
        <charset val="128"/>
      </rPr>
      <t>当初鋼</t>
    </r>
    <r>
      <rPr>
        <sz val="13"/>
        <color theme="1"/>
        <rFont val="ＭＳ ゴシック"/>
        <family val="3"/>
        <charset val="128"/>
      </rPr>
      <t>、Ｍ</t>
    </r>
    <r>
      <rPr>
        <vertAlign val="subscript"/>
        <sz val="13"/>
        <color theme="1"/>
        <rFont val="ＭＳ ゴシック"/>
        <family val="3"/>
        <charset val="128"/>
      </rPr>
      <t>当初油</t>
    </r>
    <r>
      <rPr>
        <sz val="13"/>
        <color theme="1"/>
        <rFont val="ＭＳ ゴシック"/>
        <family val="3"/>
        <charset val="128"/>
      </rPr>
      <t>、Ｍ</t>
    </r>
    <r>
      <rPr>
        <vertAlign val="subscript"/>
        <sz val="13"/>
        <color theme="1"/>
        <rFont val="ＭＳ ゴシック"/>
        <family val="3"/>
        <charset val="128"/>
      </rPr>
      <t>当初材料</t>
    </r>
    <r>
      <rPr>
        <sz val="13"/>
        <color theme="1"/>
        <rFont val="ＭＳ ゴシック"/>
        <family val="3"/>
        <charset val="128"/>
      </rPr>
      <t>　＝｛ｐ１×Ｄ１＋ｐ２×Ｄ２</t>
    </r>
    <rPh sb="1" eb="3">
      <t>トウショ</t>
    </rPh>
    <rPh sb="3" eb="4">
      <t>コウ</t>
    </rPh>
    <rPh sb="6" eb="8">
      <t>トウショ</t>
    </rPh>
    <rPh sb="8" eb="9">
      <t>アブラ</t>
    </rPh>
    <rPh sb="11" eb="13">
      <t>トウショ</t>
    </rPh>
    <rPh sb="13" eb="15">
      <t>ザイリョウ</t>
    </rPh>
    <phoneticPr fontId="5"/>
  </si>
  <si>
    <t>＋……＋ｐｍ×Ｄｍ｝×ｋ×110/100</t>
    <phoneticPr fontId="5"/>
  </si>
  <si>
    <r>
      <t>Ｍ</t>
    </r>
    <r>
      <rPr>
        <vertAlign val="subscript"/>
        <sz val="13"/>
        <color theme="1"/>
        <rFont val="ＭＳ ゴシック"/>
        <family val="3"/>
        <charset val="128"/>
      </rPr>
      <t>変更鋼</t>
    </r>
    <r>
      <rPr>
        <sz val="13"/>
        <color theme="1"/>
        <rFont val="ＭＳ ゴシック"/>
        <family val="3"/>
        <charset val="128"/>
      </rPr>
      <t>、Ｍ</t>
    </r>
    <r>
      <rPr>
        <vertAlign val="subscript"/>
        <sz val="13"/>
        <color theme="1"/>
        <rFont val="ＭＳ ゴシック"/>
        <family val="3"/>
        <charset val="128"/>
      </rPr>
      <t>変更油</t>
    </r>
    <r>
      <rPr>
        <sz val="13"/>
        <color theme="1"/>
        <rFont val="ＭＳ ゴシック"/>
        <family val="3"/>
        <charset val="128"/>
      </rPr>
      <t>、Ｍ</t>
    </r>
    <r>
      <rPr>
        <vertAlign val="subscript"/>
        <sz val="13"/>
        <color theme="1"/>
        <rFont val="ＭＳ ゴシック"/>
        <family val="3"/>
        <charset val="128"/>
      </rPr>
      <t>変更材料</t>
    </r>
    <r>
      <rPr>
        <sz val="13"/>
        <color theme="1"/>
        <rFont val="ＭＳ ゴシック"/>
        <family val="3"/>
        <charset val="128"/>
      </rPr>
      <t>　＝｛ｐ’１×Ｄ１＋ｐ’２×Ｄ２</t>
    </r>
    <rPh sb="1" eb="3">
      <t>ヘンコウ</t>
    </rPh>
    <rPh sb="3" eb="4">
      <t>コウ</t>
    </rPh>
    <rPh sb="6" eb="8">
      <t>ヘンコウ</t>
    </rPh>
    <rPh sb="8" eb="9">
      <t>アブラ</t>
    </rPh>
    <rPh sb="11" eb="13">
      <t>ヘンコウ</t>
    </rPh>
    <rPh sb="13" eb="15">
      <t>ザイリョウ</t>
    </rPh>
    <phoneticPr fontId="5"/>
  </si>
  <si>
    <t>＋……＋ｐ’ｍ×Ｄｍ｝×ｋ×110/100</t>
    <phoneticPr fontId="5"/>
  </si>
  <si>
    <r>
      <t>Ｍ</t>
    </r>
    <r>
      <rPr>
        <vertAlign val="subscript"/>
        <sz val="13"/>
        <color theme="1"/>
        <rFont val="ＭＳ ゴシック"/>
        <family val="3"/>
        <charset val="128"/>
      </rPr>
      <t>変更鋼</t>
    </r>
    <r>
      <rPr>
        <sz val="13"/>
        <color theme="1"/>
        <rFont val="ＭＳ ゴシック"/>
        <family val="3"/>
        <charset val="128"/>
      </rPr>
      <t>、Ｍ</t>
    </r>
    <r>
      <rPr>
        <vertAlign val="subscript"/>
        <sz val="13"/>
        <color theme="1"/>
        <rFont val="ＭＳ ゴシック"/>
        <family val="3"/>
        <charset val="128"/>
      </rPr>
      <t>変更油</t>
    </r>
    <r>
      <rPr>
        <sz val="13"/>
        <color theme="1"/>
        <rFont val="ＭＳ ゴシック"/>
        <family val="3"/>
        <charset val="128"/>
      </rPr>
      <t>、Ｍ</t>
    </r>
    <r>
      <rPr>
        <vertAlign val="subscript"/>
        <sz val="13"/>
        <color theme="1"/>
        <rFont val="ＭＳ ゴシック"/>
        <family val="3"/>
        <charset val="128"/>
      </rPr>
      <t>変更材料</t>
    </r>
    <rPh sb="1" eb="3">
      <t>ヘンコウ</t>
    </rPh>
    <rPh sb="3" eb="4">
      <t>コウ</t>
    </rPh>
    <rPh sb="6" eb="8">
      <t>ヘンコウ</t>
    </rPh>
    <rPh sb="8" eb="9">
      <t>アブラ</t>
    </rPh>
    <rPh sb="11" eb="13">
      <t>ヘンコウ</t>
    </rPh>
    <rPh sb="13" eb="15">
      <t>ザイリョウ</t>
    </rPh>
    <phoneticPr fontId="5"/>
  </si>
  <si>
    <t>：価格変動後の鋼材類、燃料油又はその他の主要な</t>
    <rPh sb="5" eb="6">
      <t>ゴ</t>
    </rPh>
    <rPh sb="20" eb="22">
      <t>シュヨウ</t>
    </rPh>
    <phoneticPr fontId="5"/>
  </si>
  <si>
    <t>　工事材料の金額</t>
    <rPh sb="1" eb="3">
      <t>コウジ</t>
    </rPh>
    <rPh sb="3" eb="5">
      <t>ザイリョウ</t>
    </rPh>
    <rPh sb="6" eb="8">
      <t>キンガク</t>
    </rPh>
    <phoneticPr fontId="5"/>
  </si>
  <si>
    <r>
      <t>Ｍ</t>
    </r>
    <r>
      <rPr>
        <vertAlign val="subscript"/>
        <sz val="13"/>
        <color theme="1"/>
        <rFont val="ＭＳ ゴシック"/>
        <family val="3"/>
        <charset val="128"/>
      </rPr>
      <t>当初鋼</t>
    </r>
    <r>
      <rPr>
        <sz val="13"/>
        <color theme="1"/>
        <rFont val="ＭＳ ゴシック"/>
        <family val="3"/>
        <charset val="128"/>
      </rPr>
      <t>、Ｍ</t>
    </r>
    <r>
      <rPr>
        <vertAlign val="subscript"/>
        <sz val="13"/>
        <color theme="1"/>
        <rFont val="ＭＳ ゴシック"/>
        <family val="3"/>
        <charset val="128"/>
      </rPr>
      <t>当初油</t>
    </r>
    <r>
      <rPr>
        <sz val="13"/>
        <color theme="1"/>
        <rFont val="ＭＳ ゴシック"/>
        <family val="3"/>
        <charset val="128"/>
      </rPr>
      <t>、Ｍ</t>
    </r>
    <r>
      <rPr>
        <vertAlign val="subscript"/>
        <sz val="13"/>
        <color theme="1"/>
        <rFont val="ＭＳ ゴシック"/>
        <family val="3"/>
        <charset val="128"/>
      </rPr>
      <t>当初材料</t>
    </r>
    <rPh sb="1" eb="3">
      <t>トウショ</t>
    </rPh>
    <rPh sb="3" eb="4">
      <t>コウ</t>
    </rPh>
    <rPh sb="6" eb="8">
      <t>トウショ</t>
    </rPh>
    <rPh sb="8" eb="9">
      <t>アブラ</t>
    </rPh>
    <rPh sb="11" eb="13">
      <t>トウショ</t>
    </rPh>
    <rPh sb="13" eb="15">
      <t>ザイリョウ</t>
    </rPh>
    <phoneticPr fontId="5"/>
  </si>
  <si>
    <t>：価格変動前の鋼材類、燃料油又はその他の主要な</t>
    <rPh sb="20" eb="22">
      <t>シュヨウ</t>
    </rPh>
    <phoneticPr fontId="5"/>
  </si>
  <si>
    <t>ｐ　：設計時点における各対象材料の単価</t>
    <rPh sb="3" eb="5">
      <t>セッケイ</t>
    </rPh>
    <rPh sb="5" eb="7">
      <t>ジテン</t>
    </rPh>
    <rPh sb="11" eb="12">
      <t>カク</t>
    </rPh>
    <rPh sb="12" eb="14">
      <t>タイショウ</t>
    </rPh>
    <rPh sb="14" eb="16">
      <t>ザイリョウ</t>
    </rPh>
    <rPh sb="17" eb="19">
      <t>タンカ</t>
    </rPh>
    <phoneticPr fontId="5"/>
  </si>
  <si>
    <t>ｐ’：価格変動後における各対象材料の単価</t>
    <rPh sb="3" eb="5">
      <t>カカク</t>
    </rPh>
    <rPh sb="5" eb="7">
      <t>ヘンドウ</t>
    </rPh>
    <rPh sb="7" eb="8">
      <t>ゴ</t>
    </rPh>
    <rPh sb="12" eb="13">
      <t>カク</t>
    </rPh>
    <rPh sb="13" eb="15">
      <t>タイショウ</t>
    </rPh>
    <rPh sb="15" eb="17">
      <t>ザイリョウ</t>
    </rPh>
    <rPh sb="18" eb="20">
      <t>タンカ</t>
    </rPh>
    <phoneticPr fontId="5"/>
  </si>
  <si>
    <t>Ｄ　：各対象材料について算定した対象数量</t>
    <rPh sb="3" eb="4">
      <t>カク</t>
    </rPh>
    <rPh sb="4" eb="6">
      <t>タイショウ</t>
    </rPh>
    <rPh sb="6" eb="8">
      <t>ザイリョウ</t>
    </rPh>
    <rPh sb="12" eb="14">
      <t>サンテイ</t>
    </rPh>
    <rPh sb="16" eb="18">
      <t>タイショウ</t>
    </rPh>
    <rPh sb="18" eb="20">
      <t>スウリョウ</t>
    </rPh>
    <phoneticPr fontId="5"/>
  </si>
  <si>
    <t>ｋ　：落札率</t>
    <rPh sb="3" eb="5">
      <t>ラクサツ</t>
    </rPh>
    <rPh sb="5" eb="6">
      <t>リツ</t>
    </rPh>
    <phoneticPr fontId="5"/>
  </si>
  <si>
    <t>Ｐ　：請負代金額</t>
    <rPh sb="3" eb="5">
      <t>ウケオイ</t>
    </rPh>
    <rPh sb="5" eb="7">
      <t>ダイキン</t>
    </rPh>
    <rPh sb="7" eb="8">
      <t>ガク</t>
    </rPh>
    <phoneticPr fontId="5"/>
  </si>
  <si>
    <t>２）スライド額（Ｓ’）＝スライド額（Ｓ）×100/110　＝</t>
    <rPh sb="6" eb="7">
      <t>ガク</t>
    </rPh>
    <rPh sb="16" eb="17">
      <t>ガク</t>
    </rPh>
    <phoneticPr fontId="5"/>
  </si>
  <si>
    <t>（万円未満切捨て）</t>
    <rPh sb="1" eb="3">
      <t>マンエン</t>
    </rPh>
    <rPh sb="3" eb="5">
      <t>ミマン</t>
    </rPh>
    <rPh sb="5" eb="6">
      <t>キ</t>
    </rPh>
    <rPh sb="6" eb="7">
      <t>ス</t>
    </rPh>
    <phoneticPr fontId="5"/>
  </si>
  <si>
    <t>３）消費税相当額＝スライド額（Ｓ’）×0.1　＝</t>
    <rPh sb="2" eb="5">
      <t>ショウヒゼイ</t>
    </rPh>
    <rPh sb="5" eb="7">
      <t>ソウトウ</t>
    </rPh>
    <rPh sb="7" eb="8">
      <t>ガク</t>
    </rPh>
    <rPh sb="13" eb="14">
      <t>ガク</t>
    </rPh>
    <rPh sb="23" eb="24">
      <t>ゼイリツ</t>
    </rPh>
    <phoneticPr fontId="5"/>
  </si>
  <si>
    <t>４）スライド額（Ｓ）＝スライド額（Ｓ’）＋消費税相当額＝</t>
    <rPh sb="6" eb="7">
      <t>ガク</t>
    </rPh>
    <rPh sb="15" eb="16">
      <t>ガク</t>
    </rPh>
    <rPh sb="21" eb="24">
      <t>ショウヒゼイ</t>
    </rPh>
    <rPh sb="24" eb="26">
      <t>ソウトウ</t>
    </rPh>
    <rPh sb="26" eb="27">
      <t>ガク</t>
    </rPh>
    <phoneticPr fontId="5"/>
  </si>
  <si>
    <t>（秩父広域市町村圏組合工事請負契約約款第26条第5項関係）</t>
    <phoneticPr fontId="1"/>
  </si>
  <si>
    <t>　　秩父広域市町村圏組合管理者</t>
    <rPh sb="2" eb="4">
      <t>チチブ</t>
    </rPh>
    <rPh sb="4" eb="6">
      <t>コウイキ</t>
    </rPh>
    <rPh sb="6" eb="9">
      <t>シチョウソン</t>
    </rPh>
    <rPh sb="9" eb="10">
      <t>ケン</t>
    </rPh>
    <rPh sb="10" eb="12">
      <t>クミアイ</t>
    </rPh>
    <rPh sb="12" eb="15">
      <t>カンリシャ</t>
    </rPh>
    <phoneticPr fontId="5"/>
  </si>
  <si>
    <t>○○○○□□□(○○○)工事</t>
    <phoneticPr fontId="5"/>
  </si>
  <si>
    <t>　　秩父広域市町村圏組合管理者</t>
    <rPh sb="2" eb="12">
      <t>チチブコウイキシチョウソンケンクミアイ</t>
    </rPh>
    <rPh sb="12" eb="15">
      <t>カンリシャ</t>
    </rPh>
    <phoneticPr fontId="5"/>
  </si>
  <si>
    <t>○○○</t>
    <phoneticPr fontId="1"/>
  </si>
  <si>
    <t>秩父広域市町村圏組合工事請負契約約款第２６条第５項の対象材料内訳表</t>
    <rPh sb="0" eb="2">
      <t>チチブ</t>
    </rPh>
    <rPh sb="2" eb="4">
      <t>コウイキ</t>
    </rPh>
    <rPh sb="4" eb="7">
      <t>シチョウソン</t>
    </rPh>
    <rPh sb="7" eb="8">
      <t>ケン</t>
    </rPh>
    <rPh sb="8" eb="10">
      <t>クミアイ</t>
    </rPh>
    <rPh sb="10" eb="12">
      <t>コウジ</t>
    </rPh>
    <rPh sb="12" eb="14">
      <t>ウケオイ</t>
    </rPh>
    <rPh sb="14" eb="16">
      <t>ケイヤク</t>
    </rPh>
    <rPh sb="16" eb="18">
      <t>ヤッカン</t>
    </rPh>
    <rPh sb="18" eb="19">
      <t>ダイ</t>
    </rPh>
    <rPh sb="21" eb="22">
      <t>ジョウ</t>
    </rPh>
    <rPh sb="22" eb="23">
      <t>ダイ</t>
    </rPh>
    <rPh sb="24" eb="25">
      <t>コウ</t>
    </rPh>
    <rPh sb="26" eb="28">
      <t>タイショウ</t>
    </rPh>
    <rPh sb="28" eb="30">
      <t>ザイリョウ</t>
    </rPh>
    <rPh sb="30" eb="32">
      <t>ウチワケ</t>
    </rPh>
    <rPh sb="32" eb="33">
      <t>ヒョウ</t>
    </rPh>
    <phoneticPr fontId="5"/>
  </si>
  <si>
    <t>　発注者</t>
    <rPh sb="1" eb="4">
      <t>ハッチュウシャ</t>
    </rPh>
    <phoneticPr fontId="5"/>
  </si>
  <si>
    <t>　　秩父広域市町村圏組合管理者</t>
    <phoneticPr fontId="1"/>
  </si>
  <si>
    <t>　　商号又は名称</t>
    <rPh sb="2" eb="4">
      <t>ショウゴウ</t>
    </rPh>
    <rPh sb="4" eb="5">
      <t>マタ</t>
    </rPh>
    <rPh sb="6" eb="8">
      <t>メイショウ</t>
    </rPh>
    <phoneticPr fontId="5"/>
  </si>
  <si>
    <t>　　代表者氏名</t>
    <rPh sb="2" eb="4">
      <t>ダイヒョウ</t>
    </rPh>
    <rPh sb="4" eb="5">
      <t>シャ</t>
    </rPh>
    <rPh sb="5" eb="7">
      <t>シメイ</t>
    </rPh>
    <phoneticPr fontId="5"/>
  </si>
  <si>
    <t>令和　　年　　月　　日</t>
    <rPh sb="0" eb="2">
      <t>レイワ</t>
    </rPh>
    <rPh sb="4" eb="5">
      <t>ネン</t>
    </rPh>
    <rPh sb="7" eb="8">
      <t>ガツ</t>
    </rPh>
    <rPh sb="10" eb="11">
      <t>ヒ</t>
    </rPh>
    <phoneticPr fontId="5"/>
  </si>
  <si>
    <t>令和  年  月  日</t>
    <rPh sb="0" eb="2">
      <t>レイワ</t>
    </rPh>
    <rPh sb="4" eb="5">
      <t>ネン</t>
    </rPh>
    <rPh sb="7" eb="8">
      <t>ガツ</t>
    </rPh>
    <rPh sb="10" eb="11">
      <t>ヒ</t>
    </rPh>
    <phoneticPr fontId="5"/>
  </si>
  <si>
    <t>令和　　年　　月　　日</t>
    <rPh sb="0" eb="2">
      <t>レイワ</t>
    </rPh>
    <rPh sb="4" eb="5">
      <t>ネン</t>
    </rPh>
    <rPh sb="7" eb="8">
      <t>ガツ</t>
    </rPh>
    <rPh sb="10" eb="11">
      <t>ニチ</t>
    </rPh>
    <phoneticPr fontId="5"/>
  </si>
  <si>
    <t>自）　令和〇年　○月　○日</t>
    <rPh sb="0" eb="1">
      <t>ジ</t>
    </rPh>
    <rPh sb="3" eb="5">
      <t>レイワ</t>
    </rPh>
    <rPh sb="6" eb="7">
      <t>ネン</t>
    </rPh>
    <rPh sb="9" eb="10">
      <t>ガツ</t>
    </rPh>
    <rPh sb="12" eb="13">
      <t>ニチ</t>
    </rPh>
    <phoneticPr fontId="2"/>
  </si>
  <si>
    <t>至）　令和〇年　○月○日</t>
    <rPh sb="0" eb="1">
      <t>イタ</t>
    </rPh>
    <rPh sb="3" eb="5">
      <t>レイワ</t>
    </rPh>
    <rPh sb="6" eb="7">
      <t>ネン</t>
    </rPh>
    <rPh sb="9" eb="10">
      <t>ガツ</t>
    </rPh>
    <rPh sb="11" eb="12">
      <t>ニチ</t>
    </rPh>
    <phoneticPr fontId="2"/>
  </si>
  <si>
    <r>
      <rPr>
        <sz val="13"/>
        <color rgb="FFFF0000"/>
        <rFont val="ＭＳ ゴシック"/>
        <family val="3"/>
        <charset val="128"/>
      </rPr>
      <t>○○○○□□□(○○○)工事</t>
    </r>
    <r>
      <rPr>
        <sz val="13"/>
        <color theme="1"/>
        <rFont val="ＭＳ ゴシック"/>
        <family val="3"/>
        <charset val="128"/>
      </rPr>
      <t>に係る物価の変動に基づくスライド額計算書</t>
    </r>
    <rPh sb="15" eb="16">
      <t>カカ</t>
    </rPh>
    <rPh sb="17" eb="19">
      <t>ブッカ</t>
    </rPh>
    <rPh sb="20" eb="22">
      <t>ヘンドウ</t>
    </rPh>
    <rPh sb="23" eb="24">
      <t>モト</t>
    </rPh>
    <rPh sb="30" eb="31">
      <t>ガク</t>
    </rPh>
    <rPh sb="31" eb="34">
      <t>ケイサンショ</t>
    </rPh>
    <phoneticPr fontId="5"/>
  </si>
  <si>
    <r>
      <t>請負代金額変更請求額概算計算書</t>
    </r>
    <r>
      <rPr>
        <sz val="11"/>
        <color rgb="FFFF0000"/>
        <rFont val="ＭＳ Ｐゴシック"/>
        <family val="3"/>
        <charset val="128"/>
      </rPr>
      <t>（記入例）</t>
    </r>
    <rPh sb="0" eb="2">
      <t>ウケオイ</t>
    </rPh>
    <rPh sb="2" eb="4">
      <t>ダイキン</t>
    </rPh>
    <rPh sb="4" eb="5">
      <t>ガク</t>
    </rPh>
    <rPh sb="5" eb="7">
      <t>ヘンコウ</t>
    </rPh>
    <rPh sb="7" eb="9">
      <t>セイキュウ</t>
    </rPh>
    <rPh sb="9" eb="10">
      <t>ガク</t>
    </rPh>
    <rPh sb="10" eb="12">
      <t>ガイサン</t>
    </rPh>
    <rPh sb="12" eb="15">
      <t>ケイサンショ</t>
    </rPh>
    <rPh sb="16" eb="18">
      <t>キニュウ</t>
    </rPh>
    <rPh sb="18" eb="19">
      <t>レイ</t>
    </rPh>
    <phoneticPr fontId="5"/>
  </si>
  <si>
    <r>
      <t>請負代金額変更請求額計算書</t>
    </r>
    <r>
      <rPr>
        <sz val="11"/>
        <color rgb="FFFF0000"/>
        <rFont val="ＭＳ ゴシック"/>
        <family val="3"/>
        <charset val="128"/>
      </rPr>
      <t>（記入例）</t>
    </r>
    <rPh sb="0" eb="2">
      <t>ウケオイ</t>
    </rPh>
    <rPh sb="2" eb="4">
      <t>ダイキン</t>
    </rPh>
    <rPh sb="4" eb="5">
      <t>ガク</t>
    </rPh>
    <rPh sb="5" eb="7">
      <t>ヘンコウ</t>
    </rPh>
    <rPh sb="7" eb="9">
      <t>セイキュウ</t>
    </rPh>
    <rPh sb="9" eb="10">
      <t>ガク</t>
    </rPh>
    <rPh sb="10" eb="13">
      <t>ケイサンショ</t>
    </rPh>
    <rPh sb="14" eb="16">
      <t>キニュウ</t>
    </rPh>
    <rPh sb="16" eb="17">
      <t>レイ</t>
    </rPh>
    <phoneticPr fontId="5"/>
  </si>
  <si>
    <r>
      <t>請負代金額の変更の対象材料計算総括表</t>
    </r>
    <r>
      <rPr>
        <sz val="11"/>
        <color rgb="FFFF0000"/>
        <rFont val="ＭＳ ゴシック"/>
        <family val="3"/>
        <charset val="128"/>
      </rPr>
      <t>（記入例）</t>
    </r>
    <rPh sb="0" eb="2">
      <t>ウケオイ</t>
    </rPh>
    <rPh sb="2" eb="4">
      <t>ダイキン</t>
    </rPh>
    <rPh sb="4" eb="5">
      <t>ガク</t>
    </rPh>
    <rPh sb="6" eb="8">
      <t>ヘンコウ</t>
    </rPh>
    <rPh sb="9" eb="11">
      <t>タイショウ</t>
    </rPh>
    <rPh sb="11" eb="13">
      <t>ザイリョウ</t>
    </rPh>
    <rPh sb="13" eb="15">
      <t>ケイサン</t>
    </rPh>
    <rPh sb="15" eb="18">
      <t>ソウカツヒョウ</t>
    </rPh>
    <rPh sb="19" eb="21">
      <t>キニュウ</t>
    </rPh>
    <rPh sb="21" eb="22">
      <t>レイ</t>
    </rPh>
    <phoneticPr fontId="5"/>
  </si>
  <si>
    <t>記入例</t>
    <rPh sb="0" eb="2">
      <t>キニュウ</t>
    </rPh>
    <rPh sb="2" eb="3">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</si>
</sst>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Red]\-#,##0.0"/>
    <numFmt numFmtId="177" formatCode="#,##0_);[Red]\(#,##0\)"/>
    <numFmt numFmtId="178" formatCode="#,##0.000;[Red]\-#,##0.000"/>
    <numFmt numFmtId="179" formatCode="[DBNum3][$-411]#,##0&quot;円&quot;"/>
  </numFmts>
  <fonts count="69">
    <font>
      <sz val="11"/>
      <color theme="1"/>
      <name val="ＭＳ ゴシック"/>
      <family val="2"/>
      <charset val="128"/>
    </font>
    <font>
      <sz val="6"/>
      <name val="ＭＳ ゴシック"/>
      <family val="2"/>
      <charset val="128"/>
    </font>
    <font>
      <sz val="18"/>
      <color theme="3"/>
      <name val="游ゴシック Light"/>
      <family val="2"/>
      <charset val="128"/>
      <scheme val="major"/>
    </font>
    <font>
      <sz val="11"/>
      <color theme="1"/>
      <name val="ＭＳ Ｐゴシック"/>
      <family val="2"/>
      <charset val="128"/>
    </font>
    <font>
      <sz val="9"/>
      <color theme="1"/>
      <name val="ＭＳ ゴシック"/>
      <family val="3"/>
      <charset val="128"/>
    </font>
    <font>
      <sz val="6"/>
      <name val="ＭＳ Ｐゴシック"/>
      <family val="2"/>
      <charset val="128"/>
    </font>
    <font>
      <sz val="9"/>
      <color theme="1"/>
      <name val="ＭＳ Ｐゴシック"/>
      <family val="2"/>
      <charset val="128"/>
    </font>
    <font>
      <sz val="12"/>
      <color theme="1"/>
      <name val="ＭＳ ゴシック"/>
      <family val="3"/>
      <charset val="128"/>
    </font>
    <font>
      <sz val="12"/>
      <color theme="1"/>
      <name val="ＭＳ Ｐゴシック"/>
      <family val="2"/>
      <charset val="128"/>
    </font>
    <font>
      <sz val="11"/>
      <color theme="1"/>
      <name val="ＭＳ 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9"/>
      <color rgb="FF0070C0"/>
      <name val="BIZ UDPゴシック"/>
      <family val="3"/>
      <charset val="128"/>
    </font>
    <font>
      <sz val="8"/>
      <color theme="1"/>
      <name val="ＭＳ Ｐゴシック"/>
      <family val="2"/>
      <charset val="128"/>
    </font>
    <font>
      <sz val="20"/>
      <color theme="1"/>
      <name val="BIZ UDPゴシック"/>
      <family val="3"/>
      <charset val="128"/>
    </font>
    <font>
      <sz val="16"/>
      <color theme="1"/>
      <name val="BIZ UDPゴシック"/>
      <family val="3"/>
      <charset val="128"/>
    </font>
    <font>
      <sz val="14"/>
      <color theme="1"/>
      <name val="ＭＳ Ｐゴシック"/>
      <family val="3"/>
      <charset val="128"/>
    </font>
    <font>
      <sz val="18"/>
      <color theme="1"/>
      <name val="ＭＳ Ｐゴシック"/>
      <family val="3"/>
      <charset val="128"/>
    </font>
    <font>
      <sz val="14"/>
      <color theme="1"/>
      <name val="BIZ UDPゴシック"/>
      <family val="3"/>
      <charset val="128"/>
    </font>
    <font>
      <sz val="12"/>
      <color theme="1"/>
      <name val="BIZ UDPゴシック"/>
      <family val="3"/>
      <charset val="128"/>
    </font>
    <font>
      <sz val="18"/>
      <color theme="1"/>
      <name val="ＭＳ Ｐゴシック"/>
      <family val="2"/>
      <charset val="128"/>
    </font>
    <font>
      <sz val="13"/>
      <color theme="0"/>
      <name val="ＭＳ Ｐゴシック"/>
      <family val="3"/>
      <charset val="128"/>
    </font>
    <font>
      <sz val="12.5"/>
      <color theme="0"/>
      <name val="ＭＳ Ｐゴシック"/>
      <family val="3"/>
      <charset val="128"/>
    </font>
    <font>
      <sz val="10"/>
      <color theme="0"/>
      <name val="ＭＳ Ｐゴシック"/>
      <family val="3"/>
      <charset val="128"/>
    </font>
    <font>
      <sz val="13"/>
      <name val="ＭＳ Ｐゴシック"/>
      <family val="3"/>
      <charset val="128"/>
    </font>
    <font>
      <sz val="10"/>
      <name val="ＭＳ Ｐゴシック"/>
      <family val="3"/>
      <charset val="128"/>
    </font>
    <font>
      <sz val="16"/>
      <color theme="1"/>
      <name val="ＭＳ Ｐゴシック"/>
      <family val="3"/>
      <charset val="128"/>
    </font>
    <font>
      <sz val="14"/>
      <color theme="1"/>
      <name val="ＭＳ Ｐゴシック"/>
      <family val="2"/>
      <charset val="128"/>
    </font>
    <font>
      <sz val="36"/>
      <color theme="1"/>
      <name val="ＭＳ Ｐゴシック"/>
      <family val="2"/>
      <charset val="128"/>
    </font>
    <font>
      <sz val="15.5"/>
      <color theme="1"/>
      <name val="ＭＳ Ｐゴシック"/>
      <family val="3"/>
      <charset val="128"/>
    </font>
    <font>
      <sz val="21"/>
      <color theme="1"/>
      <name val="BIZ UDP明朝 Medium"/>
      <family val="1"/>
      <charset val="128"/>
    </font>
    <font>
      <sz val="20"/>
      <color theme="1"/>
      <name val="ＭＳ Ｐゴシック"/>
      <family val="2"/>
      <charset val="128"/>
    </font>
    <font>
      <sz val="18"/>
      <color theme="1"/>
      <name val="BIZ UDPゴシック"/>
      <family val="3"/>
      <charset val="128"/>
    </font>
    <font>
      <sz val="16"/>
      <color theme="1"/>
      <name val="ＭＳ Ｐゴシック"/>
      <family val="2"/>
      <charset val="128"/>
    </font>
    <font>
      <sz val="15"/>
      <color theme="0"/>
      <name val="ＭＳ Ｐゴシック"/>
      <family val="3"/>
      <charset val="128"/>
    </font>
    <font>
      <sz val="6"/>
      <name val="ＭＳ Ｐゴシック"/>
      <family val="3"/>
      <charset val="128"/>
    </font>
    <font>
      <sz val="14"/>
      <color theme="0"/>
      <name val="ＭＳ Ｐゴシック"/>
      <family val="3"/>
      <charset val="128"/>
    </font>
    <font>
      <sz val="12"/>
      <color theme="0"/>
      <name val="ＭＳ Ｐゴシック"/>
      <family val="3"/>
      <charset val="128"/>
    </font>
    <font>
      <sz val="11"/>
      <color theme="0"/>
      <name val="ＭＳ Ｐゴシック"/>
      <family val="3"/>
      <charset val="128"/>
    </font>
    <font>
      <sz val="11"/>
      <name val="ＭＳ Ｐゴシック"/>
      <family val="3"/>
      <charset val="128"/>
    </font>
    <font>
      <sz val="14"/>
      <color indexed="12"/>
      <name val="ＭＳ Ｐゴシック"/>
      <family val="3"/>
      <charset val="128"/>
    </font>
    <font>
      <sz val="14"/>
      <name val="ＭＳ Ｐゴシック"/>
      <family val="3"/>
      <charset val="128"/>
    </font>
    <font>
      <sz val="8.5"/>
      <color theme="1"/>
      <name val="ＭＳ ゴシック"/>
      <family val="3"/>
      <charset val="128"/>
    </font>
    <font>
      <sz val="11"/>
      <name val="ＭＳ ゴシック"/>
      <family val="3"/>
      <charset val="128"/>
    </font>
    <font>
      <sz val="13"/>
      <color theme="1"/>
      <name val="ＭＳ ゴシック"/>
      <family val="3"/>
      <charset val="128"/>
    </font>
    <font>
      <sz val="13"/>
      <name val="ＭＳ ゴシック"/>
      <family val="3"/>
      <charset val="128"/>
    </font>
    <font>
      <vertAlign val="subscript"/>
      <sz val="13"/>
      <name val="ＭＳ ゴシック"/>
      <family val="3"/>
      <charset val="128"/>
    </font>
    <font>
      <vertAlign val="subscript"/>
      <sz val="10"/>
      <color theme="1"/>
      <name val="ＭＳ ゴシック"/>
      <family val="3"/>
      <charset val="128"/>
    </font>
    <font>
      <vertAlign val="subscript"/>
      <sz val="13"/>
      <color theme="1"/>
      <name val="ＭＳ ゴシック"/>
      <family val="3"/>
      <charset val="128"/>
    </font>
    <font>
      <sz val="9"/>
      <color rgb="FFFF0000"/>
      <name val="ＭＳ ゴシック"/>
      <family val="3"/>
      <charset val="128"/>
    </font>
    <font>
      <sz val="9"/>
      <name val="ＭＳ ゴシック"/>
      <family val="3"/>
      <charset val="128"/>
    </font>
    <font>
      <sz val="12"/>
      <color theme="1"/>
      <name val="ＭＳ Ｐゴシック"/>
      <family val="3"/>
      <charset val="128"/>
    </font>
    <font>
      <sz val="9"/>
      <color rgb="FF0070C0"/>
      <name val="ＭＳ Ｐゴシック"/>
      <family val="3"/>
      <charset val="128"/>
    </font>
    <font>
      <sz val="9"/>
      <color rgb="FF0070C0"/>
      <name val="ＭＳ ゴシック"/>
      <family val="3"/>
      <charset val="128"/>
    </font>
    <font>
      <sz val="8"/>
      <color theme="1"/>
      <name val="ＭＳ ゴシック"/>
      <family val="3"/>
      <charset val="128"/>
    </font>
    <font>
      <sz val="9"/>
      <color rgb="FFFF0000"/>
      <name val="ＭＳ Ｐゴシック"/>
      <family val="3"/>
      <charset val="128"/>
    </font>
    <font>
      <sz val="12"/>
      <name val="ＭＳ ゴシック"/>
      <family val="3"/>
      <charset val="128"/>
    </font>
    <font>
      <sz val="8"/>
      <name val="ＭＳ ゴシック"/>
      <family val="3"/>
      <charset val="128"/>
    </font>
    <font>
      <sz val="6"/>
      <name val="ＭＳ ゴシック"/>
      <family val="3"/>
      <charset val="128"/>
    </font>
    <font>
      <sz val="14"/>
      <color theme="1"/>
      <name val="ＭＳ ゴシック"/>
      <family val="3"/>
      <charset val="128"/>
    </font>
    <font>
      <sz val="13"/>
      <color rgb="FFFF0000"/>
      <name val="ＭＳ ゴシック"/>
      <family val="3"/>
      <charset val="128"/>
    </font>
    <font>
      <sz val="14"/>
      <name val="ＭＳ ゴシック"/>
      <family val="3"/>
      <charset val="128"/>
    </font>
    <font>
      <sz val="11"/>
      <color rgb="FFFF0000"/>
      <name val="ＭＳ Ｐゴシック"/>
      <family val="3"/>
      <charset val="128"/>
    </font>
    <font>
      <sz val="11"/>
      <color rgb="FFFF0000"/>
      <name val="ＭＳ ゴシック"/>
      <family val="3"/>
      <charset val="128"/>
    </font>
    <font>
      <sz val="9"/>
      <name val="ＭＳ Ｐゴシック"/>
      <family val="3"/>
      <charset val="128"/>
    </font>
    <font>
      <sz val="9"/>
      <name val="ＭＳ Ｐゴシック"/>
      <family val="2"/>
      <charset val="128"/>
    </font>
    <font>
      <sz val="9"/>
      <name val="BIZ UDPゴシック"/>
      <family val="3"/>
      <charset val="128"/>
    </font>
    <font>
      <sz val="9"/>
      <name val="BIZ UD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rgb="FFFF6600"/>
        <bgColor indexed="64"/>
      </patternFill>
    </fill>
    <fill>
      <patternFill patternType="solid">
        <fgColor theme="0"/>
        <bgColor indexed="64"/>
      </patternFill>
    </fill>
    <fill>
      <patternFill patternType="solid">
        <fgColor theme="0" tint="-0.249977111117893"/>
        <bgColor indexed="64"/>
      </patternFill>
    </fill>
    <fill>
      <patternFill patternType="solid">
        <fgColor theme="7" tint="0.79998168889431442"/>
        <bgColor indexed="64"/>
      </patternFill>
    </fill>
  </fills>
  <borders count="67">
    <border>
      <left/>
      <right/>
      <top/>
      <bottom/>
      <diagonal/>
    </border>
    <border>
      <left/>
      <right/>
      <top/>
      <bottom style="thin">
        <color indexed="64"/>
      </bottom>
      <diagonal/>
    </border>
    <border>
      <left/>
      <right/>
      <top style="thin">
        <color auto="1"/>
      </top>
      <bottom style="thin">
        <color auto="1"/>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Dashed">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ck">
        <color indexed="64"/>
      </bottom>
      <diagonal/>
    </border>
    <border>
      <left style="thin">
        <color indexed="64"/>
      </left>
      <right style="thin">
        <color indexed="64"/>
      </right>
      <top style="hair">
        <color indexed="64"/>
      </top>
      <bottom style="thick">
        <color indexed="64"/>
      </bottom>
      <diagonal/>
    </border>
    <border>
      <left/>
      <right style="thin">
        <color indexed="64"/>
      </right>
      <top/>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hair">
        <color indexed="64"/>
      </bottom>
      <diagonal/>
    </border>
    <border>
      <left/>
      <right/>
      <top style="thin">
        <color indexed="64"/>
      </top>
      <bottom/>
      <diagonal/>
    </border>
    <border>
      <left style="thin">
        <color indexed="64"/>
      </left>
      <right/>
      <top style="thin">
        <color indexed="64"/>
      </top>
      <bottom/>
      <diagonal/>
    </border>
    <border>
      <left style="double">
        <color indexed="64"/>
      </left>
      <right/>
      <top style="thin">
        <color indexed="64"/>
      </top>
      <bottom style="thin">
        <color indexed="64"/>
      </bottom>
      <diagonal/>
    </border>
    <border>
      <left style="thin">
        <color indexed="64"/>
      </left>
      <right/>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top/>
      <bottom style="medium">
        <color indexed="64"/>
      </bottom>
      <diagonal/>
    </border>
  </borders>
  <cellStyleXfs count="5">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40" fillId="0" borderId="0" applyFont="0" applyFill="0" applyBorder="0" applyAlignment="0" applyProtection="0">
      <alignment vertical="center"/>
    </xf>
    <xf numFmtId="0" fontId="40" fillId="0" borderId="0">
      <alignment vertical="center"/>
    </xf>
  </cellStyleXfs>
  <cellXfs count="695">
    <xf numFmtId="0" fontId="0" fillId="0" borderId="0" xfId="0">
      <alignment vertical="center"/>
    </xf>
    <xf numFmtId="0" fontId="4" fillId="0" borderId="0" xfId="1" applyFont="1">
      <alignment vertical="center"/>
    </xf>
    <xf numFmtId="0" fontId="6" fillId="0" borderId="0" xfId="1" applyFont="1" applyBorder="1" applyAlignment="1">
      <alignment vertical="top" wrapText="1"/>
    </xf>
    <xf numFmtId="0" fontId="6" fillId="0" borderId="0" xfId="1" applyFont="1">
      <alignment vertical="center"/>
    </xf>
    <xf numFmtId="0" fontId="7" fillId="0" borderId="0" xfId="1" applyFont="1">
      <alignment vertical="center"/>
    </xf>
    <xf numFmtId="0" fontId="8" fillId="0" borderId="0" xfId="1" applyFont="1" applyAlignment="1">
      <alignment horizontal="left" vertical="center" indent="1"/>
    </xf>
    <xf numFmtId="0" fontId="4" fillId="0" borderId="0" xfId="1" applyFont="1" applyAlignment="1">
      <alignment horizontal="center" vertical="center"/>
    </xf>
    <xf numFmtId="0" fontId="3" fillId="0" borderId="0" xfId="1" applyFont="1">
      <alignment vertical="center"/>
    </xf>
    <xf numFmtId="38" fontId="6" fillId="0" borderId="0" xfId="1" applyNumberFormat="1" applyFont="1" applyAlignment="1">
      <alignment vertical="center"/>
    </xf>
    <xf numFmtId="0" fontId="10" fillId="0" borderId="0" xfId="1" applyFont="1" applyAlignment="1">
      <alignment horizontal="left" vertical="center" indent="1"/>
    </xf>
    <xf numFmtId="0" fontId="4" fillId="0" borderId="0" xfId="1" applyFont="1" applyAlignment="1">
      <alignment horizontal="left" vertical="center" indent="1"/>
    </xf>
    <xf numFmtId="0" fontId="11" fillId="0" borderId="0" xfId="1" applyFont="1">
      <alignment vertical="center"/>
    </xf>
    <xf numFmtId="0" fontId="4" fillId="0" borderId="0" xfId="1" applyFont="1" applyAlignment="1">
      <alignment horizontal="left" vertical="center"/>
    </xf>
    <xf numFmtId="0" fontId="4" fillId="0" borderId="0" xfId="1" applyFont="1" applyFill="1" applyAlignment="1">
      <alignment horizontal="center" vertical="center"/>
    </xf>
    <xf numFmtId="0" fontId="4" fillId="0" borderId="0" xfId="1" applyFont="1" applyFill="1">
      <alignment vertical="center"/>
    </xf>
    <xf numFmtId="0" fontId="4" fillId="0" borderId="0" xfId="1" applyFont="1" applyAlignment="1">
      <alignment horizontal="left" vertical="center" indent="3"/>
    </xf>
    <xf numFmtId="0" fontId="10" fillId="0" borderId="0" xfId="1" applyFont="1">
      <alignment vertical="center"/>
    </xf>
    <xf numFmtId="0" fontId="8" fillId="0" borderId="0" xfId="1" applyFont="1">
      <alignment vertical="center"/>
    </xf>
    <xf numFmtId="0" fontId="3" fillId="0" borderId="0" xfId="1" applyFont="1" applyAlignment="1">
      <alignment horizontal="right" vertical="center"/>
    </xf>
    <xf numFmtId="0" fontId="6" fillId="0" borderId="0" xfId="1" applyFont="1" applyAlignment="1">
      <alignment horizontal="right" vertical="center"/>
    </xf>
    <xf numFmtId="0" fontId="12" fillId="0" borderId="4" xfId="1" applyFont="1" applyBorder="1" applyAlignment="1">
      <alignment horizontal="center" vertical="center"/>
    </xf>
    <xf numFmtId="0" fontId="11" fillId="0" borderId="4" xfId="1" applyFont="1" applyBorder="1" applyAlignment="1">
      <alignment horizontal="center" vertical="center" shrinkToFit="1"/>
    </xf>
    <xf numFmtId="0" fontId="13" fillId="0" borderId="5" xfId="1" applyFont="1" applyBorder="1" applyAlignment="1">
      <alignment horizontal="left"/>
    </xf>
    <xf numFmtId="0" fontId="11" fillId="0" borderId="6" xfId="1" applyFont="1" applyBorder="1" applyAlignment="1">
      <alignment horizontal="center" vertical="center" shrinkToFit="1"/>
    </xf>
    <xf numFmtId="38" fontId="11" fillId="0" borderId="6" xfId="2" applyFont="1" applyBorder="1" applyAlignment="1">
      <alignment horizontal="center" vertical="center"/>
    </xf>
    <xf numFmtId="176" fontId="11" fillId="0" borderId="6" xfId="2" applyNumberFormat="1" applyFont="1" applyBorder="1" applyAlignment="1">
      <alignment horizontal="center" vertical="center"/>
    </xf>
    <xf numFmtId="38" fontId="11" fillId="0" borderId="6" xfId="2" applyFont="1" applyBorder="1" applyAlignment="1">
      <alignment horizontal="center" vertical="center" wrapText="1"/>
    </xf>
    <xf numFmtId="0" fontId="6" fillId="0" borderId="7" xfId="1" applyFont="1" applyBorder="1">
      <alignment vertical="center"/>
    </xf>
    <xf numFmtId="0" fontId="6" fillId="0" borderId="8" xfId="1" applyFont="1" applyBorder="1" applyAlignment="1">
      <alignment vertical="center" shrinkToFit="1"/>
    </xf>
    <xf numFmtId="38" fontId="11" fillId="0" borderId="8" xfId="2" applyFont="1" applyBorder="1" applyAlignment="1">
      <alignment horizontal="center" vertical="center"/>
    </xf>
    <xf numFmtId="176" fontId="11" fillId="0" borderId="8" xfId="2" applyNumberFormat="1" applyFont="1" applyBorder="1" applyAlignment="1">
      <alignment horizontal="center" vertical="center"/>
    </xf>
    <xf numFmtId="38" fontId="11" fillId="0" borderId="8" xfId="2" applyFont="1" applyBorder="1">
      <alignment vertical="center"/>
    </xf>
    <xf numFmtId="0" fontId="6" fillId="0" borderId="8" xfId="1" applyFont="1" applyBorder="1">
      <alignment vertical="center"/>
    </xf>
    <xf numFmtId="38" fontId="11" fillId="0" borderId="8" xfId="2" applyFont="1" applyBorder="1" applyAlignment="1">
      <alignment horizontal="left"/>
    </xf>
    <xf numFmtId="38" fontId="11" fillId="0" borderId="8" xfId="2" applyFont="1" applyBorder="1" applyAlignment="1"/>
    <xf numFmtId="0" fontId="6" fillId="0" borderId="7" xfId="1" applyFont="1" applyBorder="1" applyAlignment="1">
      <alignment horizontal="right" vertical="center"/>
    </xf>
    <xf numFmtId="38" fontId="11" fillId="0" borderId="8" xfId="2" quotePrefix="1" applyFont="1" applyBorder="1" applyAlignment="1">
      <alignment horizontal="right" vertical="center"/>
    </xf>
    <xf numFmtId="38" fontId="11" fillId="0" borderId="8" xfId="2" applyFont="1" applyBorder="1" applyAlignment="1">
      <alignment horizontal="left" vertical="center"/>
    </xf>
    <xf numFmtId="0" fontId="6" fillId="0" borderId="7" xfId="1" applyFont="1" applyBorder="1" applyAlignment="1">
      <alignment vertical="center"/>
    </xf>
    <xf numFmtId="0" fontId="6" fillId="0" borderId="8" xfId="1" applyFont="1" applyBorder="1" applyAlignment="1">
      <alignment vertical="center"/>
    </xf>
    <xf numFmtId="0" fontId="11" fillId="0" borderId="7" xfId="1" applyFont="1" applyBorder="1">
      <alignment vertical="center"/>
    </xf>
    <xf numFmtId="0" fontId="11" fillId="0" borderId="8" xfId="1" applyFont="1" applyBorder="1" applyAlignment="1">
      <alignment vertical="center" shrinkToFit="1"/>
    </xf>
    <xf numFmtId="38" fontId="11" fillId="0" borderId="8" xfId="2" quotePrefix="1" applyFont="1" applyBorder="1" applyAlignment="1">
      <alignment horizontal="center" vertical="center"/>
    </xf>
    <xf numFmtId="0" fontId="11" fillId="0" borderId="8" xfId="1" applyFont="1" applyBorder="1" applyAlignment="1">
      <alignment vertical="center"/>
    </xf>
    <xf numFmtId="0" fontId="6" fillId="0" borderId="7" xfId="1" applyFont="1" applyBorder="1" applyAlignment="1">
      <alignment horizontal="center" vertical="center"/>
    </xf>
    <xf numFmtId="0" fontId="11" fillId="0" borderId="8" xfId="1" applyFont="1" applyBorder="1" applyAlignment="1">
      <alignment horizontal="center" vertical="center"/>
    </xf>
    <xf numFmtId="38" fontId="11" fillId="0" borderId="8" xfId="2" applyFont="1" applyBorder="1" applyAlignment="1">
      <alignment vertical="center"/>
    </xf>
    <xf numFmtId="38" fontId="11" fillId="0" borderId="8" xfId="2" quotePrefix="1" applyFont="1" applyBorder="1" applyAlignment="1">
      <alignment vertical="center"/>
    </xf>
    <xf numFmtId="38" fontId="11" fillId="0" borderId="8" xfId="2" quotePrefix="1" applyFont="1" applyBorder="1">
      <alignment vertical="center"/>
    </xf>
    <xf numFmtId="0" fontId="6" fillId="0" borderId="8" xfId="1" applyFont="1" applyBorder="1" applyAlignment="1">
      <alignment horizontal="center" vertical="center"/>
    </xf>
    <xf numFmtId="0" fontId="14" fillId="0" borderId="9" xfId="1" applyFont="1" applyBorder="1" applyAlignment="1">
      <alignment horizontal="left" vertical="center"/>
    </xf>
    <xf numFmtId="0" fontId="11" fillId="0" borderId="9" xfId="1" applyFont="1" applyBorder="1" applyAlignment="1">
      <alignment horizontal="center" vertical="center"/>
    </xf>
    <xf numFmtId="177" fontId="11" fillId="0" borderId="9" xfId="1" applyNumberFormat="1" applyFont="1" applyBorder="1" applyAlignment="1">
      <alignment horizontal="center" vertical="center"/>
    </xf>
    <xf numFmtId="38" fontId="11" fillId="0" borderId="9" xfId="1" applyNumberFormat="1" applyFont="1" applyBorder="1">
      <alignment vertical="center"/>
    </xf>
    <xf numFmtId="0" fontId="11" fillId="0" borderId="9" xfId="1" applyFont="1" applyBorder="1">
      <alignment vertical="center"/>
    </xf>
    <xf numFmtId="0" fontId="11" fillId="0" borderId="9" xfId="1" applyFont="1" applyBorder="1" applyAlignment="1">
      <alignment horizontal="right" vertical="center"/>
    </xf>
    <xf numFmtId="38" fontId="11" fillId="0" borderId="9" xfId="2" applyFont="1" applyBorder="1">
      <alignment vertical="center"/>
    </xf>
    <xf numFmtId="0" fontId="6" fillId="0" borderId="0" xfId="1" applyFont="1" applyBorder="1" applyAlignment="1"/>
    <xf numFmtId="0" fontId="6" fillId="0" borderId="0" xfId="1" applyFont="1" applyBorder="1">
      <alignment vertical="center"/>
    </xf>
    <xf numFmtId="0" fontId="3" fillId="0" borderId="0" xfId="1">
      <alignment vertical="center"/>
    </xf>
    <xf numFmtId="0" fontId="15" fillId="0" borderId="0" xfId="1" applyFont="1" applyAlignment="1">
      <alignment horizontal="left" vertical="center" indent="1"/>
    </xf>
    <xf numFmtId="0" fontId="16" fillId="0" borderId="0" xfId="1" applyFont="1">
      <alignment vertical="center"/>
    </xf>
    <xf numFmtId="0" fontId="17" fillId="0" borderId="10" xfId="1" applyFont="1" applyBorder="1" applyAlignment="1">
      <alignment horizontal="center" vertical="center"/>
    </xf>
    <xf numFmtId="38" fontId="17" fillId="0" borderId="13" xfId="2" applyFont="1" applyBorder="1" applyAlignment="1">
      <alignment horizontal="center" vertical="center"/>
    </xf>
    <xf numFmtId="0" fontId="17" fillId="0" borderId="13" xfId="1" applyFont="1" applyBorder="1" applyAlignment="1">
      <alignment horizontal="center" vertical="center"/>
    </xf>
    <xf numFmtId="0" fontId="18" fillId="0" borderId="13" xfId="1" applyFont="1" applyBorder="1" applyAlignment="1">
      <alignment horizontal="center" vertical="center"/>
    </xf>
    <xf numFmtId="0" fontId="17" fillId="0" borderId="13" xfId="1" applyFont="1" applyBorder="1" applyAlignment="1">
      <alignment horizontal="center" vertical="center" wrapText="1"/>
    </xf>
    <xf numFmtId="0" fontId="17" fillId="0" borderId="11" xfId="1" applyFont="1" applyBorder="1" applyAlignment="1">
      <alignment horizontal="center" vertical="center"/>
    </xf>
    <xf numFmtId="0" fontId="19" fillId="0" borderId="15" xfId="1" applyFont="1" applyBorder="1" applyAlignment="1">
      <alignment vertical="center"/>
    </xf>
    <xf numFmtId="0" fontId="19" fillId="0" borderId="0" xfId="1" applyFont="1" applyAlignment="1">
      <alignment vertical="center"/>
    </xf>
    <xf numFmtId="0" fontId="3" fillId="0" borderId="0" xfId="1" applyBorder="1">
      <alignment vertical="center"/>
    </xf>
    <xf numFmtId="0" fontId="3" fillId="0" borderId="16" xfId="1" applyBorder="1" applyAlignment="1">
      <alignment horizontal="center" vertical="center"/>
    </xf>
    <xf numFmtId="38" fontId="0" fillId="0" borderId="16" xfId="2" applyFont="1" applyFill="1" applyBorder="1" applyAlignment="1">
      <alignment horizontal="center" vertical="center"/>
    </xf>
    <xf numFmtId="0" fontId="3" fillId="0" borderId="16" xfId="1" applyFill="1" applyBorder="1" applyAlignment="1">
      <alignment horizontal="center" vertical="center"/>
    </xf>
    <xf numFmtId="38" fontId="0" fillId="0" borderId="16" xfId="2" applyFont="1" applyBorder="1" applyAlignment="1">
      <alignment horizontal="center" vertical="center"/>
    </xf>
    <xf numFmtId="0" fontId="19" fillId="0" borderId="0" xfId="1" applyFont="1" applyBorder="1" applyAlignment="1">
      <alignment horizontal="right" vertical="center"/>
    </xf>
    <xf numFmtId="0" fontId="20" fillId="0" borderId="0" xfId="1" applyFont="1" applyBorder="1">
      <alignment vertical="center"/>
    </xf>
    <xf numFmtId="0" fontId="21" fillId="0" borderId="0" xfId="1" applyFont="1" applyBorder="1" applyAlignment="1">
      <alignment horizontal="left" vertical="center"/>
    </xf>
    <xf numFmtId="38" fontId="0" fillId="0" borderId="0" xfId="2" applyFont="1" applyFill="1" applyBorder="1" applyAlignment="1">
      <alignment horizontal="center" vertical="center"/>
    </xf>
    <xf numFmtId="0" fontId="3" fillId="0" borderId="0" xfId="1" applyFill="1" applyBorder="1" applyAlignment="1">
      <alignment horizontal="center" vertical="center"/>
    </xf>
    <xf numFmtId="0" fontId="3" fillId="0" borderId="0" xfId="1" applyBorder="1" applyAlignment="1">
      <alignment horizontal="center" vertical="center"/>
    </xf>
    <xf numFmtId="38" fontId="0" fillId="0" borderId="0" xfId="2" applyFont="1" applyBorder="1" applyAlignment="1">
      <alignment horizontal="center" vertical="center"/>
    </xf>
    <xf numFmtId="0" fontId="19" fillId="0" borderId="0" xfId="1" applyFont="1" applyAlignment="1">
      <alignment horizontal="right" vertical="center"/>
    </xf>
    <xf numFmtId="0" fontId="20" fillId="0" borderId="0" xfId="1" applyFont="1">
      <alignment vertical="center"/>
    </xf>
    <xf numFmtId="0" fontId="22" fillId="3" borderId="25" xfId="1" applyFont="1" applyFill="1" applyBorder="1" applyAlignment="1">
      <alignment horizontal="center" vertical="center"/>
    </xf>
    <xf numFmtId="0" fontId="22" fillId="3" borderId="26" xfId="1" applyFont="1" applyFill="1" applyBorder="1" applyAlignment="1">
      <alignment horizontal="center" vertical="center"/>
    </xf>
    <xf numFmtId="0" fontId="22" fillId="3" borderId="26" xfId="1" applyFont="1" applyFill="1" applyBorder="1" applyAlignment="1">
      <alignment horizontal="center" vertical="center" wrapText="1"/>
    </xf>
    <xf numFmtId="0" fontId="23" fillId="3" borderId="26" xfId="1" applyFont="1" applyFill="1" applyBorder="1" applyAlignment="1">
      <alignment horizontal="center" vertical="center" wrapText="1"/>
    </xf>
    <xf numFmtId="0" fontId="22" fillId="3" borderId="27" xfId="1" applyFont="1" applyFill="1" applyBorder="1" applyAlignment="1">
      <alignment horizontal="center" vertical="center" wrapText="1"/>
    </xf>
    <xf numFmtId="0" fontId="25" fillId="4" borderId="21" xfId="1" applyFont="1" applyFill="1" applyBorder="1" applyAlignment="1">
      <alignment horizontal="center" vertical="center"/>
    </xf>
    <xf numFmtId="0" fontId="25" fillId="4" borderId="22" xfId="1" applyFont="1" applyFill="1" applyBorder="1" applyAlignment="1">
      <alignment horizontal="center" vertical="center"/>
    </xf>
    <xf numFmtId="0" fontId="25" fillId="4" borderId="22" xfId="1" applyFont="1" applyFill="1" applyBorder="1" applyAlignment="1">
      <alignment horizontal="center" vertical="center" wrapText="1"/>
    </xf>
    <xf numFmtId="0" fontId="25" fillId="4" borderId="23" xfId="1" applyFont="1" applyFill="1" applyBorder="1" applyAlignment="1">
      <alignment horizontal="center" vertical="center"/>
    </xf>
    <xf numFmtId="38" fontId="25" fillId="4" borderId="24" xfId="1" applyNumberFormat="1" applyFont="1" applyFill="1" applyBorder="1" applyAlignment="1">
      <alignment horizontal="center" vertical="center"/>
    </xf>
    <xf numFmtId="0" fontId="3" fillId="2" borderId="18" xfId="1" applyFill="1" applyBorder="1">
      <alignment vertical="center"/>
    </xf>
    <xf numFmtId="176" fontId="28" fillId="2" borderId="18" xfId="2" applyNumberFormat="1" applyFont="1" applyFill="1" applyBorder="1" applyAlignment="1">
      <alignment vertical="center" shrinkToFit="1"/>
    </xf>
    <xf numFmtId="178" fontId="28" fillId="0" borderId="18" xfId="1" applyNumberFormat="1" applyFont="1" applyBorder="1" applyAlignment="1">
      <alignment vertical="center" shrinkToFit="1"/>
    </xf>
    <xf numFmtId="38" fontId="28" fillId="0" borderId="18" xfId="1" applyNumberFormat="1" applyFont="1" applyBorder="1" applyAlignment="1">
      <alignment vertical="center" shrinkToFit="1"/>
    </xf>
    <xf numFmtId="38" fontId="28" fillId="0" borderId="29" xfId="2" applyFont="1" applyBorder="1" applyAlignment="1">
      <alignment vertical="center" shrinkToFit="1"/>
    </xf>
    <xf numFmtId="38" fontId="28" fillId="0" borderId="29" xfId="1" applyNumberFormat="1" applyFont="1" applyBorder="1" applyAlignment="1">
      <alignment vertical="center" shrinkToFit="1"/>
    </xf>
    <xf numFmtId="38" fontId="28" fillId="0" borderId="18" xfId="2" applyFont="1" applyBorder="1" applyAlignment="1">
      <alignment vertical="center" shrinkToFit="1"/>
    </xf>
    <xf numFmtId="38" fontId="28" fillId="5" borderId="18" xfId="2" applyFont="1" applyFill="1" applyBorder="1" applyAlignment="1">
      <alignment vertical="center" shrinkToFit="1"/>
    </xf>
    <xf numFmtId="38" fontId="28" fillId="5" borderId="19" xfId="1" applyNumberFormat="1" applyFont="1" applyFill="1" applyBorder="1" applyAlignment="1">
      <alignment vertical="center" shrinkToFit="1"/>
    </xf>
    <xf numFmtId="0" fontId="3" fillId="2" borderId="8" xfId="1" applyFill="1" applyBorder="1">
      <alignment vertical="center"/>
    </xf>
    <xf numFmtId="176" fontId="28" fillId="2" borderId="8" xfId="2" applyNumberFormat="1" applyFont="1" applyFill="1" applyBorder="1" applyAlignment="1">
      <alignment vertical="center" shrinkToFit="1"/>
    </xf>
    <xf numFmtId="178" fontId="28" fillId="0" borderId="8" xfId="1" applyNumberFormat="1" applyFont="1" applyBorder="1" applyAlignment="1">
      <alignment vertical="center" shrinkToFit="1"/>
    </xf>
    <xf numFmtId="38" fontId="28" fillId="0" borderId="8" xfId="1" applyNumberFormat="1" applyFont="1" applyBorder="1" applyAlignment="1">
      <alignment vertical="center" shrinkToFit="1"/>
    </xf>
    <xf numFmtId="38" fontId="28" fillId="0" borderId="30" xfId="2" applyFont="1" applyBorder="1" applyAlignment="1">
      <alignment vertical="center" shrinkToFit="1"/>
    </xf>
    <xf numFmtId="38" fontId="28" fillId="0" borderId="22" xfId="1" applyNumberFormat="1" applyFont="1" applyBorder="1" applyAlignment="1">
      <alignment vertical="center" shrinkToFit="1"/>
    </xf>
    <xf numFmtId="38" fontId="28" fillId="0" borderId="8" xfId="2" applyFont="1" applyBorder="1" applyAlignment="1">
      <alignment vertical="center" shrinkToFit="1"/>
    </xf>
    <xf numFmtId="38" fontId="28" fillId="5" borderId="8" xfId="2" applyFont="1" applyFill="1" applyBorder="1" applyAlignment="1">
      <alignment vertical="center" shrinkToFit="1"/>
    </xf>
    <xf numFmtId="38" fontId="28" fillId="5" borderId="31" xfId="1" applyNumberFormat="1" applyFont="1" applyFill="1" applyBorder="1" applyAlignment="1">
      <alignment vertical="center" shrinkToFit="1"/>
    </xf>
    <xf numFmtId="0" fontId="3" fillId="2" borderId="4" xfId="1" applyFill="1" applyBorder="1">
      <alignment vertical="center"/>
    </xf>
    <xf numFmtId="176" fontId="28" fillId="2" borderId="4" xfId="2" applyNumberFormat="1" applyFont="1" applyFill="1" applyBorder="1" applyAlignment="1">
      <alignment vertical="center" shrinkToFit="1"/>
    </xf>
    <xf numFmtId="178" fontId="28" fillId="0" borderId="4" xfId="1" applyNumberFormat="1" applyFont="1" applyBorder="1" applyAlignment="1">
      <alignment vertical="center" shrinkToFit="1"/>
    </xf>
    <xf numFmtId="38" fontId="28" fillId="0" borderId="4" xfId="1" applyNumberFormat="1" applyFont="1" applyBorder="1" applyAlignment="1">
      <alignment vertical="center" shrinkToFit="1"/>
    </xf>
    <xf numFmtId="38" fontId="28" fillId="0" borderId="4" xfId="2" applyFont="1" applyBorder="1" applyAlignment="1">
      <alignment vertical="center" shrinkToFit="1"/>
    </xf>
    <xf numFmtId="38" fontId="28" fillId="0" borderId="32" xfId="1" applyNumberFormat="1" applyFont="1" applyBorder="1" applyAlignment="1">
      <alignment vertical="center" shrinkToFit="1"/>
    </xf>
    <xf numFmtId="38" fontId="28" fillId="5" borderId="4" xfId="2" applyFont="1" applyFill="1" applyBorder="1" applyAlignment="1">
      <alignment vertical="center" shrinkToFit="1"/>
    </xf>
    <xf numFmtId="38" fontId="28" fillId="5" borderId="33" xfId="1" applyNumberFormat="1" applyFont="1" applyFill="1" applyBorder="1" applyAlignment="1">
      <alignment vertical="center" shrinkToFit="1"/>
    </xf>
    <xf numFmtId="0" fontId="3" fillId="0" borderId="26" xfId="1" applyBorder="1">
      <alignment vertical="center"/>
    </xf>
    <xf numFmtId="176" fontId="28" fillId="0" borderId="26" xfId="2" applyNumberFormat="1" applyFont="1" applyBorder="1" applyAlignment="1">
      <alignment vertical="center" shrinkToFit="1"/>
    </xf>
    <xf numFmtId="0" fontId="28" fillId="0" borderId="26" xfId="1" applyFont="1" applyBorder="1" applyAlignment="1">
      <alignment vertical="center" shrinkToFit="1"/>
    </xf>
    <xf numFmtId="38" fontId="28" fillId="0" borderId="26" xfId="1" applyNumberFormat="1" applyFont="1" applyBorder="1" applyAlignment="1">
      <alignment vertical="center" shrinkToFit="1"/>
    </xf>
    <xf numFmtId="38" fontId="28" fillId="2" borderId="26" xfId="1" applyNumberFormat="1" applyFont="1" applyFill="1" applyBorder="1" applyAlignment="1">
      <alignment vertical="center" shrinkToFit="1"/>
    </xf>
    <xf numFmtId="38" fontId="28" fillId="0" borderId="27" xfId="1" applyNumberFormat="1" applyFont="1" applyBorder="1" applyAlignment="1">
      <alignment vertical="center" shrinkToFit="1"/>
    </xf>
    <xf numFmtId="0" fontId="3" fillId="2" borderId="22" xfId="1" applyFill="1" applyBorder="1">
      <alignment vertical="center"/>
    </xf>
    <xf numFmtId="176" fontId="28" fillId="2" borderId="22" xfId="2" applyNumberFormat="1" applyFont="1" applyFill="1" applyBorder="1" applyAlignment="1">
      <alignment vertical="center" shrinkToFit="1"/>
    </xf>
    <xf numFmtId="178" fontId="28" fillId="0" borderId="22" xfId="1" applyNumberFormat="1" applyFont="1" applyBorder="1" applyAlignment="1">
      <alignment vertical="center" shrinkToFit="1"/>
    </xf>
    <xf numFmtId="38" fontId="28" fillId="0" borderId="22" xfId="2" applyFont="1" applyBorder="1" applyAlignment="1">
      <alignment vertical="center" shrinkToFit="1"/>
    </xf>
    <xf numFmtId="38" fontId="28" fillId="5" borderId="34" xfId="2" applyFont="1" applyFill="1" applyBorder="1" applyAlignment="1">
      <alignment vertical="center" shrinkToFit="1"/>
    </xf>
    <xf numFmtId="38" fontId="28" fillId="5" borderId="23" xfId="1" applyNumberFormat="1" applyFont="1" applyFill="1" applyBorder="1" applyAlignment="1">
      <alignment vertical="center" shrinkToFit="1"/>
    </xf>
    <xf numFmtId="0" fontId="3" fillId="2" borderId="34" xfId="1" applyFill="1" applyBorder="1">
      <alignment vertical="center"/>
    </xf>
    <xf numFmtId="176" fontId="28" fillId="2" borderId="34" xfId="2" applyNumberFormat="1" applyFont="1" applyFill="1" applyBorder="1" applyAlignment="1">
      <alignment vertical="center" shrinkToFit="1"/>
    </xf>
    <xf numFmtId="178" fontId="28" fillId="0" borderId="34" xfId="1" applyNumberFormat="1" applyFont="1" applyBorder="1" applyAlignment="1">
      <alignment vertical="center" shrinkToFit="1"/>
    </xf>
    <xf numFmtId="38" fontId="28" fillId="0" borderId="34" xfId="1" applyNumberFormat="1" applyFont="1" applyBorder="1" applyAlignment="1">
      <alignment vertical="center" shrinkToFit="1"/>
    </xf>
    <xf numFmtId="38" fontId="28" fillId="5" borderId="35" xfId="1" applyNumberFormat="1" applyFont="1" applyFill="1" applyBorder="1" applyAlignment="1">
      <alignment vertical="center" shrinkToFit="1"/>
    </xf>
    <xf numFmtId="38" fontId="28" fillId="0" borderId="32" xfId="2" applyFont="1" applyBorder="1" applyAlignment="1">
      <alignment vertical="center" shrinkToFit="1"/>
    </xf>
    <xf numFmtId="0" fontId="19" fillId="0" borderId="0" xfId="1" applyFont="1">
      <alignment vertical="center"/>
    </xf>
    <xf numFmtId="0" fontId="10" fillId="2" borderId="22" xfId="1" applyFont="1" applyFill="1" applyBorder="1" applyAlignment="1">
      <alignment vertical="center" shrinkToFit="1"/>
    </xf>
    <xf numFmtId="0" fontId="10" fillId="2" borderId="22" xfId="1" applyFont="1" applyFill="1" applyBorder="1" applyAlignment="1">
      <alignment vertical="center" wrapText="1"/>
    </xf>
    <xf numFmtId="0" fontId="10" fillId="2" borderId="8" xfId="1" applyFont="1" applyFill="1" applyBorder="1" applyAlignment="1">
      <alignment vertical="center" wrapText="1"/>
    </xf>
    <xf numFmtId="178" fontId="28" fillId="0" borderId="32" xfId="1" applyNumberFormat="1" applyFont="1" applyBorder="1" applyAlignment="1">
      <alignment vertical="center" shrinkToFit="1"/>
    </xf>
    <xf numFmtId="0" fontId="31" fillId="0" borderId="15" xfId="1" applyFont="1" applyBorder="1" applyAlignment="1">
      <alignment vertical="center" wrapText="1"/>
    </xf>
    <xf numFmtId="0" fontId="31" fillId="0" borderId="0" xfId="1" applyFont="1" applyAlignment="1">
      <alignment vertical="center" wrapText="1"/>
    </xf>
    <xf numFmtId="0" fontId="31" fillId="0" borderId="15" xfId="1" applyFont="1" applyBorder="1" applyAlignment="1">
      <alignment vertical="distributed" wrapText="1"/>
    </xf>
    <xf numFmtId="0" fontId="31" fillId="0" borderId="0" xfId="1" applyFont="1" applyBorder="1" applyAlignment="1">
      <alignment vertical="distributed" wrapText="1"/>
    </xf>
    <xf numFmtId="0" fontId="31" fillId="0" borderId="0" xfId="1" applyFont="1" applyAlignment="1">
      <alignment vertical="top" wrapText="1"/>
    </xf>
    <xf numFmtId="0" fontId="27" fillId="0" borderId="36" xfId="1" applyFont="1" applyBorder="1" applyAlignment="1">
      <alignment horizontal="center" vertical="center"/>
    </xf>
    <xf numFmtId="38" fontId="28" fillId="0" borderId="37" xfId="1" quotePrefix="1" applyNumberFormat="1" applyFont="1" applyBorder="1" applyAlignment="1">
      <alignment horizontal="right" vertical="center" shrinkToFit="1"/>
    </xf>
    <xf numFmtId="0" fontId="28" fillId="0" borderId="37" xfId="1" applyFont="1" applyBorder="1" applyAlignment="1">
      <alignment horizontal="center" vertical="center" shrinkToFit="1"/>
    </xf>
    <xf numFmtId="38" fontId="17" fillId="0" borderId="37" xfId="1" applyNumberFormat="1" applyFont="1" applyBorder="1" applyAlignment="1">
      <alignment horizontal="right" vertical="center" shrinkToFit="1"/>
    </xf>
    <xf numFmtId="0" fontId="17" fillId="0" borderId="37" xfId="1" applyFont="1" applyBorder="1" applyAlignment="1">
      <alignment horizontal="center" vertical="center" shrinkToFit="1"/>
    </xf>
    <xf numFmtId="38" fontId="17" fillId="0" borderId="37" xfId="1" applyNumberFormat="1" applyFont="1" applyBorder="1" applyAlignment="1">
      <alignment horizontal="center" vertical="center" shrinkToFit="1"/>
    </xf>
    <xf numFmtId="0" fontId="32" fillId="0" borderId="16" xfId="1" applyFont="1" applyBorder="1" applyAlignment="1">
      <alignment vertical="center"/>
    </xf>
    <xf numFmtId="0" fontId="32" fillId="0" borderId="0" xfId="1" applyFont="1" applyBorder="1" applyAlignment="1">
      <alignment horizontal="left" vertical="center"/>
    </xf>
    <xf numFmtId="0" fontId="33" fillId="0" borderId="0" xfId="1" applyFont="1" applyAlignment="1">
      <alignment vertical="top" wrapText="1"/>
    </xf>
    <xf numFmtId="0" fontId="18" fillId="0" borderId="0" xfId="1" applyFont="1">
      <alignment vertical="center"/>
    </xf>
    <xf numFmtId="0" fontId="34" fillId="0" borderId="1" xfId="1" applyFont="1" applyBorder="1" applyAlignment="1">
      <alignment vertical="center"/>
    </xf>
    <xf numFmtId="0" fontId="39" fillId="3" borderId="39" xfId="1" applyFont="1" applyFill="1" applyBorder="1" applyAlignment="1">
      <alignment vertical="center" wrapText="1"/>
    </xf>
    <xf numFmtId="0" fontId="38" fillId="3" borderId="8" xfId="1" applyFont="1" applyFill="1" applyBorder="1" applyAlignment="1">
      <alignment horizontal="center" vertical="center"/>
    </xf>
    <xf numFmtId="0" fontId="38" fillId="3" borderId="4" xfId="1" applyFont="1" applyFill="1" applyBorder="1" applyAlignment="1">
      <alignment horizontal="center" vertical="center" wrapText="1"/>
    </xf>
    <xf numFmtId="0" fontId="38" fillId="3" borderId="32" xfId="1" applyFont="1" applyFill="1" applyBorder="1" applyAlignment="1">
      <alignment horizontal="center" vertical="center"/>
    </xf>
    <xf numFmtId="0" fontId="38" fillId="3" borderId="4" xfId="1" applyFont="1" applyFill="1" applyBorder="1" applyAlignment="1">
      <alignment horizontal="center" vertical="center" shrinkToFit="1"/>
    </xf>
    <xf numFmtId="0" fontId="38" fillId="3" borderId="39" xfId="1" applyFont="1" applyFill="1" applyBorder="1" applyAlignment="1">
      <alignment vertical="center" shrinkToFit="1"/>
    </xf>
    <xf numFmtId="178" fontId="17" fillId="2" borderId="41" xfId="3" applyNumberFormat="1" applyFont="1" applyFill="1" applyBorder="1" applyAlignment="1">
      <alignment vertical="center" shrinkToFit="1"/>
    </xf>
    <xf numFmtId="38" fontId="17" fillId="2" borderId="41" xfId="3" applyFont="1" applyFill="1" applyBorder="1" applyAlignment="1">
      <alignment vertical="center" shrinkToFit="1"/>
    </xf>
    <xf numFmtId="38" fontId="41" fillId="0" borderId="41" xfId="3" applyFont="1" applyBorder="1" applyAlignment="1">
      <alignment vertical="center" shrinkToFit="1"/>
    </xf>
    <xf numFmtId="38" fontId="41" fillId="0" borderId="39" xfId="3" applyFont="1" applyBorder="1" applyAlignment="1">
      <alignment vertical="center" shrinkToFit="1"/>
    </xf>
    <xf numFmtId="178" fontId="41" fillId="0" borderId="42" xfId="3" applyNumberFormat="1" applyFont="1" applyBorder="1" applyAlignment="1">
      <alignment vertical="center" shrinkToFit="1"/>
    </xf>
    <xf numFmtId="38" fontId="17" fillId="2" borderId="42" xfId="3" applyFont="1" applyFill="1" applyBorder="1" applyAlignment="1">
      <alignment vertical="center" shrinkToFit="1"/>
    </xf>
    <xf numFmtId="38" fontId="41" fillId="0" borderId="42" xfId="3" applyFont="1" applyBorder="1" applyAlignment="1">
      <alignment vertical="center" shrinkToFit="1"/>
    </xf>
    <xf numFmtId="178" fontId="17" fillId="2" borderId="43" xfId="3" applyNumberFormat="1" applyFont="1" applyFill="1" applyBorder="1" applyAlignment="1">
      <alignment vertical="center" shrinkToFit="1"/>
    </xf>
    <xf numFmtId="38" fontId="17" fillId="2" borderId="43" xfId="3" applyFont="1" applyFill="1" applyBorder="1" applyAlignment="1">
      <alignment vertical="center" shrinkToFit="1"/>
    </xf>
    <xf numFmtId="38" fontId="41" fillId="0" borderId="43" xfId="3" applyFont="1" applyBorder="1" applyAlignment="1">
      <alignment vertical="center" shrinkToFit="1"/>
    </xf>
    <xf numFmtId="178" fontId="41" fillId="0" borderId="44" xfId="3" applyNumberFormat="1" applyFont="1" applyBorder="1" applyAlignment="1">
      <alignment vertical="center" shrinkToFit="1"/>
    </xf>
    <xf numFmtId="38" fontId="17" fillId="2" borderId="44" xfId="3" applyFont="1" applyFill="1" applyBorder="1" applyAlignment="1">
      <alignment vertical="center" shrinkToFit="1"/>
    </xf>
    <xf numFmtId="38" fontId="41" fillId="0" borderId="44" xfId="3" applyFont="1" applyBorder="1" applyAlignment="1">
      <alignment vertical="center" shrinkToFit="1"/>
    </xf>
    <xf numFmtId="178" fontId="17" fillId="2" borderId="45" xfId="3" applyNumberFormat="1" applyFont="1" applyFill="1" applyBorder="1" applyAlignment="1">
      <alignment vertical="center" shrinkToFit="1"/>
    </xf>
    <xf numFmtId="38" fontId="17" fillId="2" borderId="45" xfId="3" applyFont="1" applyFill="1" applyBorder="1" applyAlignment="1">
      <alignment vertical="center" shrinkToFit="1"/>
    </xf>
    <xf numFmtId="38" fontId="41" fillId="0" borderId="45" xfId="3" applyFont="1" applyBorder="1" applyAlignment="1">
      <alignment horizontal="center" vertical="center" shrinkToFit="1"/>
    </xf>
    <xf numFmtId="38" fontId="41" fillId="0" borderId="45" xfId="3" applyFont="1" applyBorder="1" applyAlignment="1">
      <alignment vertical="center" shrinkToFit="1"/>
    </xf>
    <xf numFmtId="178" fontId="41" fillId="0" borderId="47" xfId="3" applyNumberFormat="1" applyFont="1" applyBorder="1" applyAlignment="1">
      <alignment vertical="center" shrinkToFit="1"/>
    </xf>
    <xf numFmtId="38" fontId="17" fillId="2" borderId="47" xfId="3" applyFont="1" applyFill="1" applyBorder="1" applyAlignment="1">
      <alignment vertical="center" shrinkToFit="1"/>
    </xf>
    <xf numFmtId="38" fontId="41" fillId="0" borderId="47" xfId="3" applyFont="1" applyBorder="1" applyAlignment="1">
      <alignment vertical="center" shrinkToFit="1"/>
    </xf>
    <xf numFmtId="0" fontId="3" fillId="0" borderId="48" xfId="1" applyBorder="1">
      <alignment vertical="center"/>
    </xf>
    <xf numFmtId="0" fontId="3" fillId="0" borderId="39" xfId="1" applyBorder="1">
      <alignment vertical="center"/>
    </xf>
    <xf numFmtId="0" fontId="39" fillId="3" borderId="34" xfId="1" applyFont="1" applyFill="1" applyBorder="1" applyAlignment="1">
      <alignment vertical="center" wrapText="1"/>
    </xf>
    <xf numFmtId="0" fontId="39" fillId="3" borderId="30" xfId="1" applyFont="1" applyFill="1" applyBorder="1" applyAlignment="1">
      <alignment vertical="center" wrapText="1"/>
    </xf>
    <xf numFmtId="0" fontId="38" fillId="3" borderId="34" xfId="1" applyFont="1" applyFill="1" applyBorder="1" applyAlignment="1">
      <alignment horizontal="center" vertical="center" wrapText="1"/>
    </xf>
    <xf numFmtId="0" fontId="38" fillId="3" borderId="30" xfId="1" applyFont="1" applyFill="1" applyBorder="1" applyAlignment="1">
      <alignment horizontal="center" vertical="center"/>
    </xf>
    <xf numFmtId="0" fontId="38" fillId="3" borderId="8" xfId="1" applyFont="1" applyFill="1" applyBorder="1" applyAlignment="1">
      <alignment vertical="center" shrinkToFit="1"/>
    </xf>
    <xf numFmtId="178" fontId="17" fillId="2" borderId="50" xfId="3" applyNumberFormat="1" applyFont="1" applyFill="1" applyBorder="1" applyAlignment="1">
      <alignment vertical="center" shrinkToFit="1"/>
    </xf>
    <xf numFmtId="38" fontId="17" fillId="2" borderId="50" xfId="3" applyFont="1" applyFill="1" applyBorder="1" applyAlignment="1">
      <alignment vertical="center" shrinkToFit="1"/>
    </xf>
    <xf numFmtId="38" fontId="41" fillId="0" borderId="50" xfId="3" applyFont="1" applyBorder="1" applyAlignment="1">
      <alignment vertical="center" shrinkToFit="1"/>
    </xf>
    <xf numFmtId="0" fontId="11" fillId="0" borderId="6" xfId="1" applyFont="1" applyBorder="1" applyAlignment="1">
      <alignment horizontal="center" vertical="center"/>
    </xf>
    <xf numFmtId="38" fontId="11" fillId="0" borderId="8" xfId="2" applyFont="1" applyFill="1" applyBorder="1" applyAlignment="1">
      <alignment horizontal="center" vertical="center"/>
    </xf>
    <xf numFmtId="38" fontId="11" fillId="0" borderId="8" xfId="2" applyFont="1" applyFill="1" applyBorder="1">
      <alignment vertical="center"/>
    </xf>
    <xf numFmtId="38" fontId="11" fillId="0" borderId="8" xfId="2" quotePrefix="1" applyFont="1" applyFill="1" applyBorder="1" applyAlignment="1">
      <alignment horizontal="right" vertical="center"/>
    </xf>
    <xf numFmtId="38" fontId="11" fillId="0" borderId="8" xfId="2" applyFont="1" applyFill="1" applyBorder="1" applyAlignment="1">
      <alignment horizontal="left" vertical="center"/>
    </xf>
    <xf numFmtId="38" fontId="11" fillId="6" borderId="8" xfId="2" applyFont="1" applyFill="1" applyBorder="1">
      <alignment vertical="center"/>
    </xf>
    <xf numFmtId="38" fontId="11" fillId="6" borderId="8" xfId="2" applyFont="1" applyFill="1" applyBorder="1" applyAlignment="1">
      <alignment horizontal="center" vertical="center"/>
    </xf>
    <xf numFmtId="38" fontId="11" fillId="6" borderId="8" xfId="2" quotePrefix="1" applyFont="1" applyFill="1" applyBorder="1" applyAlignment="1">
      <alignment horizontal="center" vertical="center"/>
    </xf>
    <xf numFmtId="38" fontId="11" fillId="6" borderId="8" xfId="2" applyFont="1" applyFill="1" applyBorder="1" applyAlignment="1">
      <alignment horizontal="left" vertical="center"/>
    </xf>
    <xf numFmtId="0" fontId="11" fillId="0" borderId="8" xfId="1" applyFont="1" applyBorder="1">
      <alignment vertical="center"/>
    </xf>
    <xf numFmtId="0" fontId="11" fillId="0" borderId="51" xfId="1" applyFont="1" applyBorder="1" applyAlignment="1">
      <alignment horizontal="center" vertical="center"/>
    </xf>
    <xf numFmtId="177" fontId="11" fillId="0" borderId="51" xfId="1" applyNumberFormat="1" applyFont="1" applyBorder="1" applyAlignment="1">
      <alignment horizontal="center" vertical="center"/>
    </xf>
    <xf numFmtId="38" fontId="11" fillId="0" borderId="51" xfId="1" applyNumberFormat="1" applyFont="1" applyBorder="1">
      <alignment vertical="center"/>
    </xf>
    <xf numFmtId="0" fontId="11" fillId="0" borderId="51" xfId="1" applyFont="1" applyBorder="1">
      <alignment vertical="center"/>
    </xf>
    <xf numFmtId="0" fontId="11" fillId="0" borderId="51" xfId="1" applyFont="1" applyBorder="1" applyAlignment="1">
      <alignment horizontal="right" vertical="center"/>
    </xf>
    <xf numFmtId="38" fontId="11" fillId="0" borderId="51" xfId="2" applyFont="1" applyBorder="1">
      <alignment vertical="center"/>
    </xf>
    <xf numFmtId="0" fontId="43" fillId="0" borderId="0" xfId="1" applyFont="1">
      <alignment vertical="center"/>
    </xf>
    <xf numFmtId="0" fontId="44" fillId="0" borderId="0" xfId="1" applyFont="1" applyAlignment="1">
      <alignment horizontal="right" vertical="center"/>
    </xf>
    <xf numFmtId="0" fontId="45" fillId="0" borderId="0" xfId="1" applyFont="1">
      <alignment vertical="center"/>
    </xf>
    <xf numFmtId="0" fontId="45" fillId="0" borderId="0" xfId="1" applyFont="1" applyAlignment="1">
      <alignment horizontal="center" vertical="center"/>
    </xf>
    <xf numFmtId="38" fontId="45" fillId="0" borderId="0" xfId="2" applyFont="1">
      <alignment vertical="center"/>
    </xf>
    <xf numFmtId="0" fontId="45" fillId="0" borderId="0" xfId="1" applyFont="1" applyAlignment="1">
      <alignment horizontal="right" vertical="center"/>
    </xf>
    <xf numFmtId="0" fontId="45" fillId="6" borderId="8" xfId="1" applyFont="1" applyFill="1" applyBorder="1" applyAlignment="1">
      <alignment horizontal="center" vertical="center"/>
    </xf>
    <xf numFmtId="38" fontId="45" fillId="6" borderId="8" xfId="2" applyFont="1" applyFill="1" applyBorder="1" applyAlignment="1">
      <alignment horizontal="center" vertical="center"/>
    </xf>
    <xf numFmtId="0" fontId="46" fillId="0" borderId="8" xfId="1" applyFont="1" applyBorder="1" applyAlignment="1">
      <alignment horizontal="center" vertical="center"/>
    </xf>
    <xf numFmtId="0" fontId="46" fillId="0" borderId="8" xfId="1" applyFont="1" applyBorder="1" applyAlignment="1">
      <alignment horizontal="center" vertical="center" wrapText="1"/>
    </xf>
    <xf numFmtId="0" fontId="45" fillId="0" borderId="0" xfId="1" quotePrefix="1" applyFont="1">
      <alignment vertical="center"/>
    </xf>
    <xf numFmtId="0" fontId="45" fillId="0" borderId="0" xfId="1" applyFont="1" applyAlignment="1">
      <alignment vertical="center"/>
    </xf>
    <xf numFmtId="0" fontId="4" fillId="0" borderId="0" xfId="1" applyFont="1" applyAlignment="1">
      <alignment vertical="center"/>
    </xf>
    <xf numFmtId="0" fontId="9" fillId="0" borderId="0" xfId="1" applyFont="1" applyAlignment="1">
      <alignment horizontal="right" vertical="center"/>
    </xf>
    <xf numFmtId="0" fontId="11" fillId="0" borderId="0" xfId="1" applyFont="1" applyAlignment="1">
      <alignment horizontal="center" vertical="center"/>
    </xf>
    <xf numFmtId="0" fontId="11" fillId="0" borderId="38" xfId="1" applyFont="1" applyBorder="1" applyAlignment="1">
      <alignment horizontal="center" vertical="center"/>
    </xf>
    <xf numFmtId="0" fontId="4" fillId="0" borderId="0" xfId="1" applyFont="1" applyAlignment="1">
      <alignment horizontal="center" vertical="center"/>
    </xf>
    <xf numFmtId="0" fontId="11" fillId="0" borderId="4" xfId="1" applyFont="1" applyBorder="1" applyAlignment="1">
      <alignment horizontal="center" vertical="center" wrapText="1" shrinkToFit="1"/>
    </xf>
    <xf numFmtId="0" fontId="11" fillId="0" borderId="4" xfId="1" applyFont="1" applyBorder="1" applyAlignment="1">
      <alignment horizontal="center" vertical="center" shrinkToFit="1"/>
    </xf>
    <xf numFmtId="0" fontId="4" fillId="0" borderId="38" xfId="1" applyFont="1" applyBorder="1" applyAlignment="1">
      <alignment horizontal="center" vertical="center"/>
    </xf>
    <xf numFmtId="0" fontId="46" fillId="0" borderId="34" xfId="1" applyFont="1" applyBorder="1" applyAlignment="1">
      <alignment horizontal="center" vertical="center"/>
    </xf>
    <xf numFmtId="0" fontId="46" fillId="0" borderId="22" xfId="1" applyFont="1" applyBorder="1" applyAlignment="1">
      <alignment horizontal="center" vertical="center"/>
    </xf>
    <xf numFmtId="0" fontId="46" fillId="0" borderId="30" xfId="1" applyFont="1" applyBorder="1" applyAlignment="1">
      <alignment horizontal="center" vertical="center"/>
    </xf>
    <xf numFmtId="0" fontId="4" fillId="0" borderId="8" xfId="1" applyFont="1" applyBorder="1">
      <alignment vertical="center"/>
    </xf>
    <xf numFmtId="38" fontId="4" fillId="0" borderId="8" xfId="2" applyFont="1" applyBorder="1">
      <alignment vertical="center"/>
    </xf>
    <xf numFmtId="176" fontId="4" fillId="0" borderId="8" xfId="2" applyNumberFormat="1" applyFont="1" applyBorder="1" applyAlignment="1">
      <alignment horizontal="center" vertical="center"/>
    </xf>
    <xf numFmtId="0" fontId="50" fillId="0" borderId="8" xfId="1" applyFont="1" applyBorder="1">
      <alignment vertical="center"/>
    </xf>
    <xf numFmtId="0" fontId="50" fillId="0" borderId="8" xfId="1" applyFont="1" applyBorder="1" applyAlignment="1">
      <alignment vertical="center" shrinkToFit="1"/>
    </xf>
    <xf numFmtId="38" fontId="50" fillId="0" borderId="8" xfId="2" applyFont="1" applyBorder="1" applyAlignment="1">
      <alignment horizontal="center" vertical="center"/>
    </xf>
    <xf numFmtId="176" fontId="50" fillId="0" borderId="8" xfId="2" applyNumberFormat="1" applyFont="1" applyBorder="1" applyAlignment="1">
      <alignment horizontal="center" vertical="center"/>
    </xf>
    <xf numFmtId="38" fontId="50" fillId="0" borderId="8" xfId="2" applyFont="1" applyBorder="1">
      <alignment vertical="center"/>
    </xf>
    <xf numFmtId="0" fontId="51" fillId="0" borderId="8" xfId="1" applyFont="1" applyBorder="1">
      <alignment vertical="center"/>
    </xf>
    <xf numFmtId="0" fontId="51" fillId="0" borderId="8" xfId="1" applyFont="1" applyBorder="1" applyAlignment="1">
      <alignment vertical="center" shrinkToFit="1"/>
    </xf>
    <xf numFmtId="38" fontId="51" fillId="0" borderId="8" xfId="2" applyFont="1" applyBorder="1" applyAlignment="1">
      <alignment horizontal="center" vertical="center"/>
    </xf>
    <xf numFmtId="176" fontId="51" fillId="0" borderId="8" xfId="2" applyNumberFormat="1" applyFont="1" applyBorder="1" applyAlignment="1">
      <alignment horizontal="center" vertical="center"/>
    </xf>
    <xf numFmtId="38" fontId="51" fillId="0" borderId="8" xfId="2" applyFont="1" applyBorder="1">
      <alignment vertical="center"/>
    </xf>
    <xf numFmtId="38" fontId="4" fillId="0" borderId="8" xfId="2" applyFont="1" applyBorder="1" applyAlignment="1">
      <alignment horizontal="center" vertical="center"/>
    </xf>
    <xf numFmtId="0" fontId="11" fillId="0" borderId="0" xfId="1" applyFont="1" applyAlignment="1">
      <alignment horizontal="left" vertical="center"/>
    </xf>
    <xf numFmtId="0" fontId="52" fillId="0" borderId="0" xfId="1" applyFont="1">
      <alignment vertical="center"/>
    </xf>
    <xf numFmtId="0" fontId="11" fillId="0" borderId="0" xfId="1" applyFont="1" applyAlignment="1">
      <alignment horizontal="left" vertical="center" indent="1"/>
    </xf>
    <xf numFmtId="0" fontId="11" fillId="0" borderId="0" xfId="1" applyFont="1" applyFill="1" applyAlignment="1">
      <alignment horizontal="center" vertical="center"/>
    </xf>
    <xf numFmtId="0" fontId="11" fillId="0" borderId="0" xfId="1" applyFont="1" applyFill="1">
      <alignment vertical="center"/>
    </xf>
    <xf numFmtId="0" fontId="11" fillId="0" borderId="0" xfId="1" applyFont="1" applyAlignment="1">
      <alignment horizontal="left" vertical="center" indent="3"/>
    </xf>
    <xf numFmtId="0" fontId="53" fillId="0" borderId="6" xfId="1" applyFont="1" applyBorder="1" applyAlignment="1">
      <alignment horizontal="left"/>
    </xf>
    <xf numFmtId="0" fontId="11" fillId="0" borderId="7" xfId="1" applyFont="1" applyBorder="1" applyAlignment="1">
      <alignment horizontal="right" vertical="center"/>
    </xf>
    <xf numFmtId="0" fontId="11" fillId="0" borderId="38" xfId="1" applyFont="1" applyBorder="1">
      <alignment vertical="center"/>
    </xf>
    <xf numFmtId="0" fontId="11" fillId="0" borderId="7" xfId="1" applyFont="1" applyFill="1" applyBorder="1" applyAlignment="1">
      <alignment horizontal="right" vertical="center"/>
    </xf>
    <xf numFmtId="0" fontId="11" fillId="0" borderId="38" xfId="1" applyFont="1" applyFill="1" applyBorder="1">
      <alignment vertical="center"/>
    </xf>
    <xf numFmtId="0" fontId="11" fillId="0" borderId="7" xfId="1" applyFont="1" applyBorder="1" applyAlignment="1">
      <alignment horizontal="center" vertical="center"/>
    </xf>
    <xf numFmtId="0" fontId="11" fillId="0" borderId="0" xfId="1" applyFont="1" applyBorder="1" applyAlignment="1"/>
    <xf numFmtId="0" fontId="11" fillId="0" borderId="0" xfId="1" applyFont="1" applyBorder="1">
      <alignment vertical="center"/>
    </xf>
    <xf numFmtId="0" fontId="11" fillId="0" borderId="0" xfId="1" applyFont="1" applyBorder="1" applyAlignment="1">
      <alignment vertical="top" wrapText="1"/>
    </xf>
    <xf numFmtId="38" fontId="11" fillId="0" borderId="0" xfId="1" applyNumberFormat="1" applyFont="1" applyAlignment="1">
      <alignment vertical="center"/>
    </xf>
    <xf numFmtId="0" fontId="10" fillId="0" borderId="0" xfId="1" applyFont="1" applyAlignment="1">
      <alignment horizontal="right" vertical="center"/>
    </xf>
    <xf numFmtId="0" fontId="11" fillId="0" borderId="0" xfId="1" applyFont="1" applyAlignment="1">
      <alignment horizontal="right" vertical="center"/>
    </xf>
    <xf numFmtId="0" fontId="4" fillId="0" borderId="4" xfId="1" applyFont="1" applyBorder="1" applyAlignment="1">
      <alignment horizontal="center" vertical="center" shrinkToFit="1"/>
    </xf>
    <xf numFmtId="0" fontId="4" fillId="0" borderId="4" xfId="1" applyFont="1" applyBorder="1" applyAlignment="1">
      <alignment horizontal="center" vertical="center" wrapText="1" shrinkToFit="1"/>
    </xf>
    <xf numFmtId="0" fontId="54" fillId="0" borderId="6" xfId="1" applyFont="1" applyBorder="1" applyAlignment="1">
      <alignment horizontal="left"/>
    </xf>
    <xf numFmtId="0" fontId="4" fillId="0" borderId="6" xfId="1" applyFont="1" applyBorder="1" applyAlignment="1">
      <alignment horizontal="center" vertical="center"/>
    </xf>
    <xf numFmtId="38" fontId="4" fillId="0" borderId="6" xfId="2" applyFont="1" applyBorder="1" applyAlignment="1">
      <alignment horizontal="center" vertical="center"/>
    </xf>
    <xf numFmtId="176" fontId="4" fillId="0" borderId="6" xfId="2" applyNumberFormat="1" applyFont="1" applyBorder="1" applyAlignment="1">
      <alignment horizontal="center" vertical="center"/>
    </xf>
    <xf numFmtId="38" fontId="4" fillId="0" borderId="6" xfId="2" applyFont="1" applyBorder="1" applyAlignment="1">
      <alignment horizontal="center" vertical="center" wrapText="1"/>
    </xf>
    <xf numFmtId="38" fontId="4" fillId="0" borderId="8" xfId="2" applyFont="1" applyBorder="1" applyAlignment="1">
      <alignment horizontal="left"/>
    </xf>
    <xf numFmtId="38" fontId="4" fillId="0" borderId="8" xfId="2" applyFont="1" applyBorder="1" applyAlignment="1"/>
    <xf numFmtId="0" fontId="4" fillId="0" borderId="7" xfId="1" applyFont="1" applyBorder="1" applyAlignment="1">
      <alignment horizontal="right" vertical="center"/>
    </xf>
    <xf numFmtId="0" fontId="4" fillId="0" borderId="38" xfId="1" applyFont="1" applyBorder="1">
      <alignment vertical="center"/>
    </xf>
    <xf numFmtId="38" fontId="4" fillId="0" borderId="8" xfId="2" applyFont="1" applyBorder="1" applyAlignment="1">
      <alignment horizontal="left" vertical="center"/>
    </xf>
    <xf numFmtId="0" fontId="4" fillId="0" borderId="7" xfId="1" applyFont="1" applyBorder="1">
      <alignment vertical="center"/>
    </xf>
    <xf numFmtId="0" fontId="4" fillId="0" borderId="7" xfId="1" applyFont="1" applyFill="1" applyBorder="1" applyAlignment="1">
      <alignment horizontal="right" vertical="center"/>
    </xf>
    <xf numFmtId="0" fontId="4" fillId="0" borderId="38" xfId="1" applyFont="1" applyFill="1" applyBorder="1">
      <alignment vertical="center"/>
    </xf>
    <xf numFmtId="38" fontId="4" fillId="0" borderId="8" xfId="2" applyFont="1" applyFill="1" applyBorder="1" applyAlignment="1">
      <alignment horizontal="center" vertical="center"/>
    </xf>
    <xf numFmtId="38" fontId="4" fillId="0" borderId="8" xfId="2" applyFont="1" applyFill="1" applyBorder="1">
      <alignment vertical="center"/>
    </xf>
    <xf numFmtId="38" fontId="4" fillId="0" borderId="8" xfId="2" quotePrefix="1" applyFont="1" applyFill="1" applyBorder="1" applyAlignment="1">
      <alignment horizontal="right" vertical="center"/>
    </xf>
    <xf numFmtId="38" fontId="4" fillId="0" borderId="8" xfId="2" applyFont="1" applyFill="1" applyBorder="1" applyAlignment="1">
      <alignment horizontal="left" vertical="center"/>
    </xf>
    <xf numFmtId="38" fontId="4" fillId="6" borderId="8" xfId="2" applyFont="1" applyFill="1" applyBorder="1">
      <alignment vertical="center"/>
    </xf>
    <xf numFmtId="38" fontId="4" fillId="6" borderId="8" xfId="2" applyFont="1" applyFill="1" applyBorder="1" applyAlignment="1">
      <alignment horizontal="center" vertical="center"/>
    </xf>
    <xf numFmtId="38" fontId="4" fillId="6" borderId="8" xfId="2" quotePrefix="1" applyFont="1" applyFill="1" applyBorder="1" applyAlignment="1">
      <alignment horizontal="center" vertical="center"/>
    </xf>
    <xf numFmtId="38" fontId="4" fillId="6" borderId="8" xfId="2" applyFont="1" applyFill="1" applyBorder="1" applyAlignment="1">
      <alignment horizontal="left" vertical="center"/>
    </xf>
    <xf numFmtId="0" fontId="4" fillId="0" borderId="7" xfId="1" applyFont="1" applyBorder="1" applyAlignment="1">
      <alignment horizontal="center" vertical="center"/>
    </xf>
    <xf numFmtId="38" fontId="4" fillId="0" borderId="8" xfId="2" quotePrefix="1" applyFont="1" applyBorder="1">
      <alignment vertical="center"/>
    </xf>
    <xf numFmtId="0" fontId="4" fillId="0" borderId="8" xfId="1" applyFont="1" applyBorder="1" applyAlignment="1">
      <alignment horizontal="center" vertical="center"/>
    </xf>
    <xf numFmtId="38" fontId="4" fillId="0" borderId="8" xfId="2" quotePrefix="1" applyFont="1" applyBorder="1" applyAlignment="1">
      <alignment vertical="center"/>
    </xf>
    <xf numFmtId="0" fontId="4" fillId="0" borderId="51" xfId="1" applyFont="1" applyBorder="1" applyAlignment="1">
      <alignment horizontal="center" vertical="center"/>
    </xf>
    <xf numFmtId="177" fontId="4" fillId="0" borderId="51" xfId="1" applyNumberFormat="1" applyFont="1" applyBorder="1" applyAlignment="1">
      <alignment horizontal="center" vertical="center"/>
    </xf>
    <xf numFmtId="38" fontId="4" fillId="0" borderId="51" xfId="1" applyNumberFormat="1" applyFont="1" applyBorder="1">
      <alignment vertical="center"/>
    </xf>
    <xf numFmtId="0" fontId="4" fillId="0" borderId="51" xfId="1" applyFont="1" applyBorder="1">
      <alignment vertical="center"/>
    </xf>
    <xf numFmtId="0" fontId="4" fillId="0" borderId="51" xfId="1" applyFont="1" applyBorder="1" applyAlignment="1">
      <alignment horizontal="right" vertical="center"/>
    </xf>
    <xf numFmtId="38" fontId="4" fillId="0" borderId="51" xfId="2" applyFont="1" applyBorder="1">
      <alignment vertical="center"/>
    </xf>
    <xf numFmtId="0" fontId="4" fillId="0" borderId="0" xfId="1" applyFont="1" applyBorder="1" applyAlignment="1"/>
    <xf numFmtId="0" fontId="4" fillId="0" borderId="0" xfId="1" applyFont="1" applyBorder="1">
      <alignment vertical="center"/>
    </xf>
    <xf numFmtId="0" fontId="4" fillId="0" borderId="0" xfId="1" applyFont="1" applyBorder="1" applyAlignment="1">
      <alignment vertical="top" wrapText="1"/>
    </xf>
    <xf numFmtId="0" fontId="9" fillId="0" borderId="0" xfId="1" applyFont="1">
      <alignment vertical="center"/>
    </xf>
    <xf numFmtId="0" fontId="9" fillId="0" borderId="0" xfId="1" applyFont="1" applyAlignment="1">
      <alignment horizontal="left" vertical="center" indent="1"/>
    </xf>
    <xf numFmtId="38" fontId="4" fillId="0" borderId="0" xfId="1" applyNumberFormat="1" applyFont="1" applyAlignment="1">
      <alignment vertical="center"/>
    </xf>
    <xf numFmtId="0" fontId="4" fillId="0" borderId="0" xfId="1" applyFont="1" applyAlignment="1">
      <alignment horizontal="right" vertical="center"/>
    </xf>
    <xf numFmtId="0" fontId="56" fillId="2" borderId="0" xfId="1" applyFont="1" applyFill="1" applyAlignment="1">
      <alignment vertical="center"/>
    </xf>
    <xf numFmtId="176" fontId="56" fillId="0" borderId="8" xfId="2" applyNumberFormat="1" applyFont="1" applyBorder="1" applyAlignment="1">
      <alignment horizontal="center" vertical="center"/>
    </xf>
    <xf numFmtId="38" fontId="56" fillId="0" borderId="8" xfId="2" applyFont="1" applyBorder="1">
      <alignment vertical="center"/>
    </xf>
    <xf numFmtId="38" fontId="56" fillId="0" borderId="8" xfId="2" quotePrefix="1" applyFont="1" applyBorder="1" applyAlignment="1">
      <alignment horizontal="right" vertical="center"/>
    </xf>
    <xf numFmtId="0" fontId="56" fillId="0" borderId="8" xfId="1" applyFont="1" applyBorder="1">
      <alignment vertical="center"/>
    </xf>
    <xf numFmtId="38" fontId="56" fillId="0" borderId="8" xfId="2" applyFont="1" applyBorder="1" applyAlignment="1">
      <alignment horizontal="center" vertical="center"/>
    </xf>
    <xf numFmtId="176" fontId="56" fillId="0" borderId="8" xfId="2" applyNumberFormat="1" applyFont="1" applyFill="1" applyBorder="1" applyAlignment="1">
      <alignment horizontal="center" vertical="center"/>
    </xf>
    <xf numFmtId="38" fontId="56" fillId="0" borderId="8" xfId="2" applyFont="1" applyFill="1" applyBorder="1">
      <alignment vertical="center"/>
    </xf>
    <xf numFmtId="176" fontId="56" fillId="6" borderId="8" xfId="2" applyNumberFormat="1" applyFont="1" applyFill="1" applyBorder="1" applyAlignment="1">
      <alignment horizontal="center" vertical="center"/>
    </xf>
    <xf numFmtId="38" fontId="56" fillId="6" borderId="8" xfId="2" applyFont="1" applyFill="1" applyBorder="1">
      <alignment vertical="center"/>
    </xf>
    <xf numFmtId="0" fontId="56" fillId="0" borderId="8" xfId="1" applyFont="1" applyBorder="1" applyAlignment="1">
      <alignment vertical="center" shrinkToFit="1"/>
    </xf>
    <xf numFmtId="38" fontId="56" fillId="0" borderId="8" xfId="2" applyFont="1" applyBorder="1" applyAlignment="1">
      <alignment horizontal="center" vertical="center" shrinkToFit="1"/>
    </xf>
    <xf numFmtId="38" fontId="56" fillId="0" borderId="8" xfId="2" applyNumberFormat="1" applyFont="1" applyBorder="1" applyAlignment="1">
      <alignment horizontal="center" vertical="center" shrinkToFit="1"/>
    </xf>
    <xf numFmtId="38" fontId="56" fillId="0" borderId="8" xfId="2" applyFont="1" applyBorder="1" applyAlignment="1">
      <alignment vertical="center" shrinkToFit="1"/>
    </xf>
    <xf numFmtId="38" fontId="56" fillId="0" borderId="8" xfId="2" quotePrefix="1" applyFont="1" applyBorder="1" applyAlignment="1">
      <alignment vertical="center"/>
    </xf>
    <xf numFmtId="0" fontId="4" fillId="0" borderId="9" xfId="1" applyFont="1" applyBorder="1" applyAlignment="1">
      <alignment horizontal="center" vertical="center"/>
    </xf>
    <xf numFmtId="177" fontId="4" fillId="0" borderId="9" xfId="1" applyNumberFormat="1" applyFont="1" applyBorder="1" applyAlignment="1">
      <alignment horizontal="center" vertical="center"/>
    </xf>
    <xf numFmtId="38" fontId="4" fillId="0" borderId="9" xfId="1" applyNumberFormat="1" applyFont="1" applyBorder="1">
      <alignment vertical="center"/>
    </xf>
    <xf numFmtId="0" fontId="4" fillId="0" borderId="9" xfId="1" applyFont="1" applyBorder="1">
      <alignment vertical="center"/>
    </xf>
    <xf numFmtId="0" fontId="4" fillId="0" borderId="9" xfId="1" applyFont="1" applyBorder="1" applyAlignment="1">
      <alignment horizontal="right" vertical="center"/>
    </xf>
    <xf numFmtId="38" fontId="4" fillId="0" borderId="9" xfId="2" applyFont="1" applyBorder="1">
      <alignment vertical="center"/>
    </xf>
    <xf numFmtId="38" fontId="50" fillId="0" borderId="8" xfId="2" quotePrefix="1" applyFont="1" applyBorder="1" applyAlignment="1">
      <alignment horizontal="right" vertical="center"/>
    </xf>
    <xf numFmtId="176" fontId="50" fillId="0" borderId="8" xfId="2" applyNumberFormat="1" applyFont="1" applyFill="1" applyBorder="1" applyAlignment="1">
      <alignment horizontal="center" vertical="center"/>
    </xf>
    <xf numFmtId="38" fontId="50" fillId="0" borderId="8" xfId="2" applyFont="1" applyFill="1" applyBorder="1">
      <alignment vertical="center"/>
    </xf>
    <xf numFmtId="176" fontId="50" fillId="6" borderId="8" xfId="2" applyNumberFormat="1" applyFont="1" applyFill="1" applyBorder="1" applyAlignment="1">
      <alignment horizontal="center" vertical="center"/>
    </xf>
    <xf numFmtId="38" fontId="50" fillId="6" borderId="8" xfId="2" applyFont="1" applyFill="1" applyBorder="1">
      <alignment vertical="center"/>
    </xf>
    <xf numFmtId="38" fontId="50" fillId="0" borderId="8" xfId="2" applyFont="1" applyBorder="1" applyAlignment="1">
      <alignment horizontal="center" vertical="center" shrinkToFit="1"/>
    </xf>
    <xf numFmtId="38" fontId="50" fillId="0" borderId="8" xfId="2" applyNumberFormat="1" applyFont="1" applyBorder="1" applyAlignment="1">
      <alignment horizontal="center" vertical="center" shrinkToFit="1"/>
    </xf>
    <xf numFmtId="38" fontId="50" fillId="0" borderId="8" xfId="2" applyFont="1" applyBorder="1" applyAlignment="1">
      <alignment vertical="center" shrinkToFit="1"/>
    </xf>
    <xf numFmtId="38" fontId="50" fillId="0" borderId="8" xfId="2" quotePrefix="1" applyFont="1" applyBorder="1" applyAlignment="1">
      <alignment vertical="center"/>
    </xf>
    <xf numFmtId="0" fontId="51" fillId="0" borderId="0" xfId="1" applyFont="1">
      <alignment vertical="center"/>
    </xf>
    <xf numFmtId="0" fontId="57" fillId="0" borderId="0" xfId="1" applyFont="1">
      <alignment vertical="center"/>
    </xf>
    <xf numFmtId="0" fontId="51" fillId="0" borderId="0" xfId="1" applyFont="1" applyAlignment="1">
      <alignment horizontal="center" vertical="center"/>
    </xf>
    <xf numFmtId="0" fontId="51" fillId="0" borderId="0" xfId="1" applyFont="1" applyAlignment="1">
      <alignment horizontal="left" vertical="center" indent="1"/>
    </xf>
    <xf numFmtId="0" fontId="51" fillId="0" borderId="0" xfId="1" applyFont="1" applyAlignment="1">
      <alignment horizontal="left" vertical="center"/>
    </xf>
    <xf numFmtId="0" fontId="51" fillId="0" borderId="0" xfId="1" applyFont="1" applyFill="1" applyAlignment="1">
      <alignment horizontal="center" vertical="center"/>
    </xf>
    <xf numFmtId="0" fontId="51" fillId="0" borderId="0" xfId="1" applyFont="1" applyFill="1">
      <alignment vertical="center"/>
    </xf>
    <xf numFmtId="0" fontId="51" fillId="0" borderId="0" xfId="1" applyFont="1" applyAlignment="1">
      <alignment horizontal="left" vertical="center" indent="3"/>
    </xf>
    <xf numFmtId="0" fontId="51" fillId="0" borderId="0" xfId="1" applyFont="1" applyAlignment="1">
      <alignment horizontal="center" vertical="center"/>
    </xf>
    <xf numFmtId="0" fontId="51" fillId="0" borderId="4" xfId="1" applyFont="1" applyBorder="1" applyAlignment="1">
      <alignment horizontal="center" vertical="center" shrinkToFit="1"/>
    </xf>
    <xf numFmtId="0" fontId="51" fillId="0" borderId="6" xfId="1" applyFont="1" applyBorder="1" applyAlignment="1">
      <alignment horizontal="left"/>
    </xf>
    <xf numFmtId="0" fontId="51" fillId="0" borderId="6" xfId="1" applyFont="1" applyBorder="1" applyAlignment="1">
      <alignment horizontal="center" vertical="center"/>
    </xf>
    <xf numFmtId="38" fontId="51" fillId="0" borderId="6" xfId="2" applyFont="1" applyBorder="1" applyAlignment="1">
      <alignment horizontal="center" vertical="center"/>
    </xf>
    <xf numFmtId="176" fontId="51" fillId="0" borderId="6" xfId="2" applyNumberFormat="1" applyFont="1" applyBorder="1" applyAlignment="1">
      <alignment horizontal="center" vertical="center"/>
    </xf>
    <xf numFmtId="38" fontId="51" fillId="0" borderId="6" xfId="2" applyFont="1" applyBorder="1" applyAlignment="1">
      <alignment horizontal="center" vertical="center" wrapText="1"/>
    </xf>
    <xf numFmtId="38" fontId="51" fillId="0" borderId="8" xfId="2" applyFont="1" applyBorder="1" applyAlignment="1">
      <alignment horizontal="left"/>
    </xf>
    <xf numFmtId="38" fontId="51" fillId="0" borderId="8" xfId="2" applyFont="1" applyBorder="1" applyAlignment="1"/>
    <xf numFmtId="0" fontId="51" fillId="0" borderId="7" xfId="1" applyFont="1" applyBorder="1" applyAlignment="1">
      <alignment horizontal="right" vertical="center"/>
    </xf>
    <xf numFmtId="0" fontId="51" fillId="0" borderId="38" xfId="1" applyFont="1" applyBorder="1">
      <alignment vertical="center"/>
    </xf>
    <xf numFmtId="38" fontId="51" fillId="0" borderId="8" xfId="2" quotePrefix="1" applyFont="1" applyBorder="1" applyAlignment="1">
      <alignment horizontal="right" vertical="center"/>
    </xf>
    <xf numFmtId="38" fontId="51" fillId="0" borderId="8" xfId="2" applyFont="1" applyBorder="1" applyAlignment="1">
      <alignment horizontal="left" vertical="center"/>
    </xf>
    <xf numFmtId="0" fontId="51" fillId="0" borderId="7" xfId="1" applyFont="1" applyBorder="1">
      <alignment vertical="center"/>
    </xf>
    <xf numFmtId="0" fontId="51" fillId="0" borderId="7" xfId="1" applyFont="1" applyFill="1" applyBorder="1" applyAlignment="1">
      <alignment horizontal="right" vertical="center"/>
    </xf>
    <xf numFmtId="0" fontId="51" fillId="0" borderId="38" xfId="1" applyFont="1" applyFill="1" applyBorder="1">
      <alignment vertical="center"/>
    </xf>
    <xf numFmtId="38" fontId="51" fillId="0" borderId="8" xfId="2" applyFont="1" applyFill="1" applyBorder="1" applyAlignment="1">
      <alignment horizontal="center" vertical="center"/>
    </xf>
    <xf numFmtId="176" fontId="51" fillId="0" borderId="8" xfId="2" applyNumberFormat="1" applyFont="1" applyFill="1" applyBorder="1" applyAlignment="1">
      <alignment horizontal="center" vertical="center"/>
    </xf>
    <xf numFmtId="38" fontId="51" fillId="0" borderId="8" xfId="2" applyFont="1" applyFill="1" applyBorder="1">
      <alignment vertical="center"/>
    </xf>
    <xf numFmtId="38" fontId="51" fillId="0" borderId="8" xfId="2" quotePrefix="1" applyFont="1" applyFill="1" applyBorder="1" applyAlignment="1">
      <alignment horizontal="right" vertical="center"/>
    </xf>
    <xf numFmtId="38" fontId="51" fillId="0" borderId="8" xfId="2" applyFont="1" applyFill="1" applyBorder="1" applyAlignment="1">
      <alignment horizontal="left" vertical="center"/>
    </xf>
    <xf numFmtId="38" fontId="51" fillId="6" borderId="8" xfId="2" applyFont="1" applyFill="1" applyBorder="1">
      <alignment vertical="center"/>
    </xf>
    <xf numFmtId="176" fontId="51" fillId="6" borderId="8" xfId="2" applyNumberFormat="1" applyFont="1" applyFill="1" applyBorder="1" applyAlignment="1">
      <alignment horizontal="center" vertical="center"/>
    </xf>
    <xf numFmtId="38" fontId="51" fillId="0" borderId="8" xfId="2" applyFont="1" applyBorder="1" applyAlignment="1">
      <alignment horizontal="center" vertical="center" shrinkToFit="1"/>
    </xf>
    <xf numFmtId="38" fontId="51" fillId="0" borderId="8" xfId="2" applyNumberFormat="1" applyFont="1" applyBorder="1" applyAlignment="1">
      <alignment horizontal="center" vertical="center" shrinkToFit="1"/>
    </xf>
    <xf numFmtId="38" fontId="51" fillId="0" borderId="8" xfId="2" applyFont="1" applyBorder="1" applyAlignment="1">
      <alignment vertical="center" shrinkToFit="1"/>
    </xf>
    <xf numFmtId="38" fontId="51" fillId="6" borderId="8" xfId="2" applyFont="1" applyFill="1" applyBorder="1" applyAlignment="1">
      <alignment horizontal="center" vertical="center"/>
    </xf>
    <xf numFmtId="38" fontId="51" fillId="6" borderId="8" xfId="2" quotePrefix="1" applyFont="1" applyFill="1" applyBorder="1" applyAlignment="1">
      <alignment horizontal="center" vertical="center"/>
    </xf>
    <xf numFmtId="38" fontId="51" fillId="6" borderId="8" xfId="2" applyFont="1" applyFill="1" applyBorder="1" applyAlignment="1">
      <alignment horizontal="left" vertical="center"/>
    </xf>
    <xf numFmtId="0" fontId="51" fillId="0" borderId="7" xfId="1" applyFont="1" applyBorder="1" applyAlignment="1">
      <alignment horizontal="center" vertical="center"/>
    </xf>
    <xf numFmtId="0" fontId="51" fillId="0" borderId="38" xfId="1" applyFont="1" applyBorder="1" applyAlignment="1">
      <alignment horizontal="center" vertical="center"/>
    </xf>
    <xf numFmtId="38" fontId="51" fillId="0" borderId="8" xfId="2" quotePrefix="1" applyFont="1" applyBorder="1" applyAlignment="1">
      <alignment vertical="center"/>
    </xf>
    <xf numFmtId="38" fontId="51" fillId="0" borderId="8" xfId="2" quotePrefix="1" applyFont="1" applyBorder="1">
      <alignment vertical="center"/>
    </xf>
    <xf numFmtId="0" fontId="51" fillId="0" borderId="8" xfId="1" applyFont="1" applyBorder="1" applyAlignment="1">
      <alignment horizontal="center" vertical="center"/>
    </xf>
    <xf numFmtId="0" fontId="51" fillId="0" borderId="9" xfId="1" applyFont="1" applyBorder="1" applyAlignment="1">
      <alignment horizontal="center" vertical="center"/>
    </xf>
    <xf numFmtId="177" fontId="51" fillId="0" borderId="9" xfId="1" applyNumberFormat="1" applyFont="1" applyBorder="1" applyAlignment="1">
      <alignment horizontal="center" vertical="center"/>
    </xf>
    <xf numFmtId="38" fontId="51" fillId="0" borderId="9" xfId="1" applyNumberFormat="1" applyFont="1" applyBorder="1">
      <alignment vertical="center"/>
    </xf>
    <xf numFmtId="0" fontId="51" fillId="0" borderId="9" xfId="1" applyFont="1" applyBorder="1">
      <alignment vertical="center"/>
    </xf>
    <xf numFmtId="0" fontId="51" fillId="0" borderId="9" xfId="1" applyFont="1" applyBorder="1" applyAlignment="1">
      <alignment horizontal="right" vertical="center"/>
    </xf>
    <xf numFmtId="38" fontId="51" fillId="0" borderId="9" xfId="2" applyFont="1" applyBorder="1">
      <alignment vertical="center"/>
    </xf>
    <xf numFmtId="0" fontId="51" fillId="0" borderId="0" xfId="1" applyFont="1" applyBorder="1" applyAlignment="1"/>
    <xf numFmtId="0" fontId="51" fillId="0" borderId="0" xfId="1" applyFont="1" applyBorder="1">
      <alignment vertical="center"/>
    </xf>
    <xf numFmtId="0" fontId="51" fillId="0" borderId="0" xfId="1" applyFont="1" applyBorder="1" applyAlignment="1">
      <alignment vertical="top" wrapText="1"/>
    </xf>
    <xf numFmtId="0" fontId="44" fillId="0" borderId="0" xfId="1" applyFont="1">
      <alignment vertical="center"/>
    </xf>
    <xf numFmtId="0" fontId="44" fillId="0" borderId="0" xfId="1" applyFont="1" applyAlignment="1">
      <alignment horizontal="left" vertical="center" indent="1"/>
    </xf>
    <xf numFmtId="38" fontId="51" fillId="0" borderId="0" xfId="1" applyNumberFormat="1" applyFont="1" applyAlignment="1">
      <alignment vertical="center"/>
    </xf>
    <xf numFmtId="0" fontId="44" fillId="0" borderId="0" xfId="1" applyFont="1" applyAlignment="1">
      <alignment horizontal="right" vertical="center"/>
    </xf>
    <xf numFmtId="0" fontId="51" fillId="0" borderId="0" xfId="1" applyFont="1" applyAlignment="1">
      <alignment horizontal="right" vertical="center"/>
    </xf>
    <xf numFmtId="0" fontId="4" fillId="0" borderId="0" xfId="1" applyFont="1" applyAlignment="1">
      <alignment vertical="center" wrapText="1"/>
    </xf>
    <xf numFmtId="38" fontId="51" fillId="6" borderId="8" xfId="2" applyFont="1" applyFill="1" applyBorder="1" applyAlignment="1">
      <alignment vertical="center" shrinkToFit="1"/>
    </xf>
    <xf numFmtId="38" fontId="51" fillId="6" borderId="8" xfId="2" applyFont="1" applyFill="1" applyBorder="1" applyAlignment="1">
      <alignment horizontal="center" vertical="center" shrinkToFit="1"/>
    </xf>
    <xf numFmtId="38" fontId="50" fillId="6" borderId="8" xfId="2" applyNumberFormat="1" applyFont="1" applyFill="1" applyBorder="1" applyAlignment="1">
      <alignment horizontal="center" vertical="center" shrinkToFit="1"/>
    </xf>
    <xf numFmtId="0" fontId="4" fillId="0" borderId="55" xfId="1" applyFont="1" applyBorder="1" applyAlignment="1">
      <alignment horizontal="center" vertical="center" wrapText="1" shrinkToFit="1"/>
    </xf>
    <xf numFmtId="0" fontId="54" fillId="0" borderId="6" xfId="1" applyNumberFormat="1" applyFont="1" applyBorder="1" applyAlignment="1">
      <alignment horizontal="left" shrinkToFit="1"/>
    </xf>
    <xf numFmtId="0" fontId="4" fillId="0" borderId="6" xfId="1" applyNumberFormat="1" applyFont="1" applyBorder="1" applyAlignment="1">
      <alignment horizontal="center" vertical="center" shrinkToFit="1"/>
    </xf>
    <xf numFmtId="0" fontId="4" fillId="0" borderId="6" xfId="2" applyNumberFormat="1" applyFont="1" applyBorder="1" applyAlignment="1">
      <alignment horizontal="center" vertical="center" shrinkToFit="1"/>
    </xf>
    <xf numFmtId="0" fontId="4" fillId="0" borderId="5" xfId="2" applyNumberFormat="1" applyFont="1" applyBorder="1" applyAlignment="1">
      <alignment horizontal="center" vertical="center" shrinkToFit="1"/>
    </xf>
    <xf numFmtId="0" fontId="54" fillId="0" borderId="56" xfId="1" applyNumberFormat="1" applyFont="1" applyBorder="1" applyAlignment="1">
      <alignment horizontal="left" shrinkToFit="1"/>
    </xf>
    <xf numFmtId="0" fontId="4" fillId="0" borderId="8" xfId="1" applyNumberFormat="1" applyFont="1" applyBorder="1" applyAlignment="1">
      <alignment vertical="center" shrinkToFit="1"/>
    </xf>
    <xf numFmtId="0" fontId="4" fillId="0" borderId="8" xfId="2" applyNumberFormat="1" applyFont="1" applyBorder="1" applyAlignment="1">
      <alignment vertical="center" shrinkToFit="1"/>
    </xf>
    <xf numFmtId="0" fontId="4" fillId="0" borderId="8" xfId="2" applyNumberFormat="1" applyFont="1" applyBorder="1" applyAlignment="1">
      <alignment horizontal="center" vertical="center" shrinkToFit="1"/>
    </xf>
    <xf numFmtId="0" fontId="4" fillId="0" borderId="7" xfId="2" applyNumberFormat="1" applyFont="1" applyBorder="1" applyAlignment="1">
      <alignment vertical="center" shrinkToFit="1"/>
    </xf>
    <xf numFmtId="0" fontId="50" fillId="0" borderId="57" xfId="1" applyNumberFormat="1" applyFont="1" applyBorder="1" applyAlignment="1">
      <alignment vertical="center" shrinkToFit="1"/>
    </xf>
    <xf numFmtId="0" fontId="50" fillId="0" borderId="8" xfId="1" applyNumberFormat="1" applyFont="1" applyBorder="1" applyAlignment="1">
      <alignment vertical="center" shrinkToFit="1"/>
    </xf>
    <xf numFmtId="0" fontId="50" fillId="0" borderId="8" xfId="2" applyNumberFormat="1" applyFont="1" applyBorder="1" applyAlignment="1">
      <alignment horizontal="center" vertical="center" shrinkToFit="1"/>
    </xf>
    <xf numFmtId="0" fontId="50" fillId="0" borderId="8" xfId="2" applyNumberFormat="1" applyFont="1" applyBorder="1" applyAlignment="1">
      <alignment vertical="center" shrinkToFit="1"/>
    </xf>
    <xf numFmtId="0" fontId="50" fillId="0" borderId="7" xfId="2" applyNumberFormat="1" applyFont="1" applyBorder="1" applyAlignment="1">
      <alignment horizontal="center" vertical="center" shrinkToFit="1"/>
    </xf>
    <xf numFmtId="0" fontId="4" fillId="0" borderId="57" xfId="1" applyNumberFormat="1" applyFont="1" applyBorder="1" applyAlignment="1">
      <alignment vertical="center" shrinkToFit="1"/>
    </xf>
    <xf numFmtId="0" fontId="51" fillId="0" borderId="36" xfId="1" applyFont="1" applyBorder="1" applyAlignment="1">
      <alignment horizontal="center" vertical="center" shrinkToFit="1"/>
    </xf>
    <xf numFmtId="0" fontId="51" fillId="0" borderId="0" xfId="1" applyFont="1" applyAlignment="1">
      <alignment vertical="center" wrapText="1"/>
    </xf>
    <xf numFmtId="0" fontId="51" fillId="0" borderId="30" xfId="1" applyNumberFormat="1" applyFont="1" applyBorder="1" applyAlignment="1">
      <alignment horizontal="center" vertical="center" shrinkToFit="1"/>
    </xf>
    <xf numFmtId="0" fontId="51" fillId="0" borderId="30" xfId="2" applyNumberFormat="1" applyFont="1" applyBorder="1" applyAlignment="1">
      <alignment horizontal="center" vertical="center" shrinkToFit="1"/>
    </xf>
    <xf numFmtId="0" fontId="51" fillId="0" borderId="8" xfId="1" applyNumberFormat="1" applyFont="1" applyBorder="1" applyAlignment="1">
      <alignment horizontal="center" vertical="center" shrinkToFit="1"/>
    </xf>
    <xf numFmtId="0" fontId="51" fillId="0" borderId="8" xfId="2" applyNumberFormat="1" applyFont="1" applyBorder="1" applyAlignment="1">
      <alignment horizontal="center" vertical="center" shrinkToFit="1"/>
    </xf>
    <xf numFmtId="0" fontId="51" fillId="0" borderId="8" xfId="1" applyNumberFormat="1" applyFont="1" applyBorder="1" applyAlignment="1">
      <alignment vertical="center" shrinkToFit="1"/>
    </xf>
    <xf numFmtId="0" fontId="51" fillId="0" borderId="8" xfId="2" applyNumberFormat="1" applyFont="1" applyBorder="1" applyAlignment="1">
      <alignment vertical="center" shrinkToFit="1"/>
    </xf>
    <xf numFmtId="38" fontId="51" fillId="2" borderId="8" xfId="2" applyFont="1" applyFill="1" applyBorder="1">
      <alignment vertical="center"/>
    </xf>
    <xf numFmtId="178" fontId="51" fillId="0" borderId="8" xfId="2" applyNumberFormat="1" applyFont="1" applyBorder="1" applyAlignment="1">
      <alignment horizontal="right" vertical="center" shrinkToFit="1"/>
    </xf>
    <xf numFmtId="0" fontId="4" fillId="0" borderId="36" xfId="1" applyFont="1" applyBorder="1" applyAlignment="1">
      <alignment horizontal="center" vertical="center" shrinkToFit="1"/>
    </xf>
    <xf numFmtId="0" fontId="50" fillId="0" borderId="8" xfId="1" applyNumberFormat="1" applyFont="1" applyBorder="1" applyAlignment="1">
      <alignment horizontal="center" vertical="center" shrinkToFit="1"/>
    </xf>
    <xf numFmtId="38" fontId="50" fillId="2" borderId="8" xfId="2" applyFont="1" applyFill="1" applyBorder="1">
      <alignment vertical="center"/>
    </xf>
    <xf numFmtId="178" fontId="50" fillId="0" borderId="8" xfId="2" applyNumberFormat="1" applyFont="1" applyBorder="1" applyAlignment="1">
      <alignment horizontal="right" vertical="center" shrinkToFit="1"/>
    </xf>
    <xf numFmtId="0" fontId="45" fillId="0" borderId="8" xfId="1" applyFont="1" applyBorder="1">
      <alignment vertical="center"/>
    </xf>
    <xf numFmtId="0" fontId="45" fillId="0" borderId="8" xfId="1" applyFont="1" applyBorder="1" applyAlignment="1">
      <alignment horizontal="center" vertical="center"/>
    </xf>
    <xf numFmtId="38" fontId="45" fillId="0" borderId="8" xfId="2" applyFont="1" applyBorder="1">
      <alignment vertical="center"/>
    </xf>
    <xf numFmtId="0" fontId="61" fillId="0" borderId="8" xfId="1" applyFont="1" applyBorder="1">
      <alignment vertical="center"/>
    </xf>
    <xf numFmtId="0" fontId="61" fillId="0" borderId="8" xfId="1" applyFont="1" applyBorder="1" applyAlignment="1">
      <alignment horizontal="center" vertical="center"/>
    </xf>
    <xf numFmtId="38" fontId="61" fillId="0" borderId="8" xfId="2" applyFont="1" applyBorder="1">
      <alignment vertical="center"/>
    </xf>
    <xf numFmtId="179" fontId="61" fillId="6" borderId="8" xfId="1" applyNumberFormat="1" applyFont="1" applyFill="1" applyBorder="1" applyAlignment="1">
      <alignment horizontal="center" vertical="center"/>
    </xf>
    <xf numFmtId="0" fontId="46" fillId="0" borderId="0" xfId="1" applyFont="1">
      <alignment vertical="center"/>
    </xf>
    <xf numFmtId="0" fontId="46" fillId="0" borderId="0" xfId="1" applyFont="1" applyAlignment="1">
      <alignment horizontal="right" vertical="center"/>
    </xf>
    <xf numFmtId="0" fontId="4" fillId="2" borderId="0" xfId="1" applyFont="1" applyFill="1" applyAlignment="1">
      <alignment horizontal="center" vertical="center"/>
    </xf>
    <xf numFmtId="0" fontId="9" fillId="0" borderId="0" xfId="1" applyFont="1" applyAlignment="1">
      <alignment horizontal="center" vertical="center"/>
    </xf>
    <xf numFmtId="38" fontId="9" fillId="0" borderId="1" xfId="1" applyNumberFormat="1" applyFont="1" applyBorder="1" applyAlignment="1">
      <alignment horizontal="right" vertical="center"/>
    </xf>
    <xf numFmtId="38" fontId="9" fillId="0" borderId="2" xfId="1" applyNumberFormat="1" applyFont="1" applyBorder="1" applyAlignment="1">
      <alignment horizontal="right" vertical="center"/>
    </xf>
    <xf numFmtId="0" fontId="9" fillId="0" borderId="2" xfId="1" applyFont="1" applyBorder="1" applyAlignment="1">
      <alignment horizontal="right" vertical="center"/>
    </xf>
    <xf numFmtId="0" fontId="4" fillId="2" borderId="0" xfId="1" applyFont="1" applyFill="1" applyAlignment="1">
      <alignment horizontal="left" vertical="center"/>
    </xf>
    <xf numFmtId="0" fontId="12" fillId="0" borderId="0" xfId="0" applyFont="1" applyBorder="1" applyAlignment="1">
      <alignment horizontal="left" vertical="top" wrapText="1"/>
    </xf>
    <xf numFmtId="0" fontId="6" fillId="0" borderId="1" xfId="1" applyFont="1" applyBorder="1" applyAlignment="1">
      <alignment horizontal="center" vertical="center"/>
    </xf>
    <xf numFmtId="0" fontId="9" fillId="0" borderId="0" xfId="1" applyFont="1" applyAlignment="1">
      <alignment horizontal="right" vertical="center"/>
    </xf>
    <xf numFmtId="0" fontId="11" fillId="0" borderId="0" xfId="1" applyFont="1" applyAlignment="1">
      <alignment horizontal="center" vertical="center"/>
    </xf>
    <xf numFmtId="0" fontId="11" fillId="2" borderId="0" xfId="1" applyFont="1" applyFill="1" applyAlignment="1">
      <alignment horizontal="left" vertical="center"/>
    </xf>
    <xf numFmtId="38" fontId="9" fillId="0" borderId="3" xfId="1" applyNumberFormat="1" applyFont="1" applyBorder="1" applyAlignment="1">
      <alignment horizontal="right" vertical="center"/>
    </xf>
    <xf numFmtId="0" fontId="11" fillId="0" borderId="1" xfId="1" applyFont="1" applyBorder="1" applyAlignment="1">
      <alignment horizontal="center" vertical="center"/>
    </xf>
    <xf numFmtId="58" fontId="56" fillId="2" borderId="0" xfId="1" applyNumberFormat="1" applyFont="1" applyFill="1" applyAlignment="1">
      <alignment horizontal="center" vertical="center"/>
    </xf>
    <xf numFmtId="0" fontId="10" fillId="0" borderId="0" xfId="1" applyFont="1" applyAlignment="1">
      <alignment horizontal="center" vertical="center"/>
    </xf>
    <xf numFmtId="0" fontId="56" fillId="2" borderId="0" xfId="1" applyFont="1" applyFill="1" applyAlignment="1">
      <alignment horizontal="left" vertical="center"/>
    </xf>
    <xf numFmtId="38" fontId="10" fillId="0" borderId="0" xfId="1" applyNumberFormat="1" applyFont="1" applyAlignment="1">
      <alignment horizontal="right" vertical="center"/>
    </xf>
    <xf numFmtId="0" fontId="11" fillId="6" borderId="8" xfId="1" applyFont="1" applyFill="1" applyBorder="1" applyAlignment="1">
      <alignment horizontal="center" vertical="center"/>
    </xf>
    <xf numFmtId="0" fontId="11" fillId="0" borderId="7" xfId="1" applyFont="1" applyBorder="1" applyAlignment="1">
      <alignment horizontal="center" vertical="center"/>
    </xf>
    <xf numFmtId="0" fontId="11" fillId="0" borderId="38" xfId="1" applyFont="1" applyBorder="1" applyAlignment="1">
      <alignment horizontal="center" vertical="center"/>
    </xf>
    <xf numFmtId="38" fontId="56" fillId="0" borderId="8" xfId="2" applyFont="1" applyBorder="1" applyAlignment="1">
      <alignment horizontal="center" vertical="center"/>
    </xf>
    <xf numFmtId="0" fontId="12" fillId="0" borderId="0" xfId="1" applyFont="1" applyBorder="1" applyAlignment="1">
      <alignment horizontal="left" vertical="top" wrapText="1"/>
    </xf>
    <xf numFmtId="0" fontId="10" fillId="0" borderId="0" xfId="1" applyFont="1" applyAlignment="1">
      <alignment horizontal="right" vertical="center"/>
    </xf>
    <xf numFmtId="38" fontId="10" fillId="0" borderId="3" xfId="1" applyNumberFormat="1" applyFont="1" applyBorder="1" applyAlignment="1">
      <alignment horizontal="right" vertical="center"/>
    </xf>
    <xf numFmtId="38" fontId="18" fillId="2" borderId="11" xfId="2" applyFont="1" applyFill="1" applyBorder="1" applyAlignment="1">
      <alignment horizontal="center" vertical="center"/>
    </xf>
    <xf numFmtId="38" fontId="18" fillId="2" borderId="12" xfId="2" applyFont="1" applyFill="1" applyBorder="1" applyAlignment="1">
      <alignment horizontal="center" vertical="center"/>
    </xf>
    <xf numFmtId="38" fontId="18" fillId="0" borderId="11" xfId="2" applyFont="1" applyBorder="1" applyAlignment="1">
      <alignment horizontal="center" vertical="center"/>
    </xf>
    <xf numFmtId="38" fontId="18" fillId="0" borderId="14" xfId="2" applyFont="1" applyBorder="1" applyAlignment="1">
      <alignment horizontal="center" vertical="center"/>
    </xf>
    <xf numFmtId="0" fontId="22" fillId="3" borderId="17" xfId="1" applyFont="1" applyFill="1" applyBorder="1" applyAlignment="1">
      <alignment horizontal="center" vertical="center"/>
    </xf>
    <xf numFmtId="0" fontId="22" fillId="3" borderId="21" xfId="1" applyFont="1" applyFill="1" applyBorder="1" applyAlignment="1">
      <alignment horizontal="center" vertical="center"/>
    </xf>
    <xf numFmtId="0" fontId="22" fillId="3" borderId="18" xfId="1" applyFont="1" applyFill="1" applyBorder="1" applyAlignment="1">
      <alignment horizontal="center" vertical="center" wrapText="1"/>
    </xf>
    <xf numFmtId="0" fontId="22" fillId="3" borderId="22" xfId="1" applyFont="1" applyFill="1" applyBorder="1" applyAlignment="1">
      <alignment horizontal="center" vertical="center"/>
    </xf>
    <xf numFmtId="0" fontId="22" fillId="3" borderId="18" xfId="1" applyFont="1" applyFill="1" applyBorder="1" applyAlignment="1">
      <alignment horizontal="center" vertical="center"/>
    </xf>
    <xf numFmtId="0" fontId="23" fillId="3" borderId="18" xfId="1" applyFont="1" applyFill="1" applyBorder="1" applyAlignment="1">
      <alignment horizontal="center" vertical="center" wrapText="1"/>
    </xf>
    <xf numFmtId="0" fontId="23" fillId="3" borderId="22" xfId="1" applyFont="1" applyFill="1" applyBorder="1" applyAlignment="1">
      <alignment horizontal="center" vertical="center" wrapText="1"/>
    </xf>
    <xf numFmtId="0" fontId="30" fillId="0" borderId="17" xfId="1" applyFont="1" applyBorder="1" applyAlignment="1">
      <alignment horizontal="center" vertical="center" wrapText="1"/>
    </xf>
    <xf numFmtId="0" fontId="30" fillId="0" borderId="21" xfId="1" applyFont="1" applyBorder="1" applyAlignment="1">
      <alignment horizontal="center" vertical="center"/>
    </xf>
    <xf numFmtId="0" fontId="30" fillId="0" borderId="25" xfId="1" applyFont="1" applyBorder="1" applyAlignment="1">
      <alignment horizontal="center" vertical="center"/>
    </xf>
    <xf numFmtId="0" fontId="29" fillId="0" borderId="20" xfId="1" quotePrefix="1" applyFont="1" applyBorder="1" applyAlignment="1">
      <alignment horizontal="center" vertical="center"/>
    </xf>
    <xf numFmtId="0" fontId="29" fillId="0" borderId="24" xfId="1" quotePrefix="1" applyFont="1" applyBorder="1" applyAlignment="1">
      <alignment horizontal="center" vertical="center"/>
    </xf>
    <xf numFmtId="0" fontId="22" fillId="3" borderId="19" xfId="1" applyFont="1" applyFill="1" applyBorder="1" applyAlignment="1">
      <alignment horizontal="center" vertical="center" wrapText="1"/>
    </xf>
    <xf numFmtId="0" fontId="22" fillId="3" borderId="23" xfId="1" applyFont="1" applyFill="1" applyBorder="1" applyAlignment="1">
      <alignment horizontal="center" vertical="center"/>
    </xf>
    <xf numFmtId="38" fontId="22" fillId="3" borderId="20" xfId="1" applyNumberFormat="1" applyFont="1" applyFill="1" applyBorder="1" applyAlignment="1">
      <alignment horizontal="center" vertical="center"/>
    </xf>
    <xf numFmtId="38" fontId="22" fillId="3" borderId="24" xfId="1" applyNumberFormat="1" applyFont="1" applyFill="1" applyBorder="1" applyAlignment="1">
      <alignment horizontal="center" vertical="center"/>
    </xf>
    <xf numFmtId="38" fontId="22" fillId="3" borderId="28" xfId="1" applyNumberFormat="1" applyFont="1" applyFill="1" applyBorder="1" applyAlignment="1">
      <alignment horizontal="center" vertical="center"/>
    </xf>
    <xf numFmtId="0" fontId="27" fillId="0" borderId="17" xfId="1" applyFont="1" applyBorder="1" applyAlignment="1">
      <alignment horizontal="center" vertical="center"/>
    </xf>
    <xf numFmtId="0" fontId="27" fillId="0" borderId="21" xfId="1" applyFont="1" applyBorder="1" applyAlignment="1">
      <alignment horizontal="center" vertical="center"/>
    </xf>
    <xf numFmtId="0" fontId="27" fillId="0" borderId="25" xfId="1" applyFont="1" applyBorder="1" applyAlignment="1">
      <alignment horizontal="center" vertical="center"/>
    </xf>
    <xf numFmtId="0" fontId="22" fillId="3" borderId="22" xfId="1" applyFont="1" applyFill="1" applyBorder="1" applyAlignment="1">
      <alignment horizontal="center" vertical="center" wrapText="1"/>
    </xf>
    <xf numFmtId="38" fontId="17" fillId="0" borderId="11" xfId="1" applyNumberFormat="1" applyFont="1" applyBorder="1" applyAlignment="1">
      <alignment horizontal="center" vertical="center" shrinkToFit="1"/>
    </xf>
    <xf numFmtId="38" fontId="17" fillId="0" borderId="14" xfId="1" applyNumberFormat="1" applyFont="1" applyBorder="1" applyAlignment="1">
      <alignment horizontal="center" vertical="center" shrinkToFit="1"/>
    </xf>
    <xf numFmtId="0" fontId="31" fillId="0" borderId="0" xfId="1" applyFont="1" applyBorder="1" applyAlignment="1">
      <alignment horizontal="left" vertical="center" wrapText="1"/>
    </xf>
    <xf numFmtId="0" fontId="21" fillId="0" borderId="0" xfId="1" applyFont="1" applyAlignment="1">
      <alignment horizontal="right" vertical="center" indent="1"/>
    </xf>
    <xf numFmtId="0" fontId="21" fillId="0" borderId="1" xfId="1" applyFont="1" applyBorder="1" applyAlignment="1">
      <alignment horizontal="right" vertical="center" indent="1"/>
    </xf>
    <xf numFmtId="0" fontId="34" fillId="0" borderId="1" xfId="1" applyFont="1" applyBorder="1" applyAlignment="1">
      <alignment horizontal="left" vertical="center" indent="5"/>
    </xf>
    <xf numFmtId="0" fontId="35" fillId="3" borderId="34" xfId="1" applyFont="1" applyFill="1" applyBorder="1" applyAlignment="1">
      <alignment horizontal="center" vertical="center"/>
    </xf>
    <xf numFmtId="0" fontId="35" fillId="3" borderId="22" xfId="1" applyFont="1" applyFill="1" applyBorder="1" applyAlignment="1">
      <alignment horizontal="center" vertical="center"/>
    </xf>
    <xf numFmtId="0" fontId="35" fillId="3" borderId="32" xfId="1" applyFont="1" applyFill="1" applyBorder="1" applyAlignment="1">
      <alignment horizontal="center" vertical="center"/>
    </xf>
    <xf numFmtId="0" fontId="35" fillId="3" borderId="34" xfId="1" applyFont="1" applyFill="1" applyBorder="1" applyAlignment="1">
      <alignment horizontal="center" vertical="center" wrapText="1"/>
    </xf>
    <xf numFmtId="0" fontId="37" fillId="3" borderId="7" xfId="1" applyFont="1" applyFill="1" applyBorder="1" applyAlignment="1">
      <alignment horizontal="center" vertical="center"/>
    </xf>
    <xf numFmtId="0" fontId="37" fillId="3" borderId="38" xfId="1" applyFont="1" applyFill="1" applyBorder="1" applyAlignment="1">
      <alignment horizontal="center" vertical="center"/>
    </xf>
    <xf numFmtId="0" fontId="38" fillId="3" borderId="34" xfId="1" applyFont="1" applyFill="1" applyBorder="1" applyAlignment="1">
      <alignment horizontal="center" vertical="center" wrapText="1"/>
    </xf>
    <xf numFmtId="0" fontId="38" fillId="3" borderId="30" xfId="1" applyFont="1" applyFill="1" applyBorder="1" applyAlignment="1">
      <alignment horizontal="center" vertical="center" wrapText="1"/>
    </xf>
    <xf numFmtId="0" fontId="27" fillId="0" borderId="40" xfId="1" applyFont="1" applyBorder="1" applyAlignment="1">
      <alignment horizontal="center" vertical="center"/>
    </xf>
    <xf numFmtId="0" fontId="27" fillId="0" borderId="22" xfId="1" applyFont="1" applyBorder="1" applyAlignment="1">
      <alignment horizontal="center" vertical="center"/>
    </xf>
    <xf numFmtId="0" fontId="27" fillId="0" borderId="46" xfId="1" applyFont="1" applyBorder="1" applyAlignment="1">
      <alignment horizontal="center" vertical="center"/>
    </xf>
    <xf numFmtId="0" fontId="17" fillId="0" borderId="41" xfId="1" applyFont="1" applyFill="1" applyBorder="1">
      <alignment vertical="center"/>
    </xf>
    <xf numFmtId="0" fontId="17" fillId="0" borderId="42" xfId="1" applyFont="1" applyFill="1" applyBorder="1">
      <alignment vertical="center"/>
    </xf>
    <xf numFmtId="38" fontId="17" fillId="0" borderId="41" xfId="1" applyNumberFormat="1" applyFont="1" applyFill="1" applyBorder="1">
      <alignment vertical="center"/>
    </xf>
    <xf numFmtId="178" fontId="41" fillId="0" borderId="41" xfId="3" applyNumberFormat="1" applyFont="1" applyBorder="1" applyAlignment="1">
      <alignment vertical="center" shrinkToFit="1"/>
    </xf>
    <xf numFmtId="178" fontId="41" fillId="0" borderId="42" xfId="3" applyNumberFormat="1" applyFont="1" applyBorder="1" applyAlignment="1">
      <alignment vertical="center" shrinkToFit="1"/>
    </xf>
    <xf numFmtId="38" fontId="41" fillId="2" borderId="41" xfId="2" applyFont="1" applyFill="1" applyBorder="1" applyAlignment="1">
      <alignment vertical="center" shrinkToFit="1"/>
    </xf>
    <xf numFmtId="38" fontId="41" fillId="2" borderId="42" xfId="2" applyFont="1" applyFill="1" applyBorder="1" applyAlignment="1">
      <alignment vertical="center" shrinkToFit="1"/>
    </xf>
    <xf numFmtId="0" fontId="17" fillId="0" borderId="43" xfId="1" applyFont="1" applyFill="1" applyBorder="1">
      <alignment vertical="center"/>
    </xf>
    <xf numFmtId="0" fontId="17" fillId="0" borderId="44" xfId="1" applyFont="1" applyFill="1" applyBorder="1">
      <alignment vertical="center"/>
    </xf>
    <xf numFmtId="178" fontId="41" fillId="0" borderId="43" xfId="3" applyNumberFormat="1" applyFont="1" applyBorder="1" applyAlignment="1">
      <alignment vertical="center" shrinkToFit="1"/>
    </xf>
    <xf numFmtId="178" fontId="41" fillId="0" borderId="44" xfId="3" applyNumberFormat="1" applyFont="1" applyBorder="1" applyAlignment="1">
      <alignment vertical="center" shrinkToFit="1"/>
    </xf>
    <xf numFmtId="38" fontId="41" fillId="2" borderId="43" xfId="2" applyFont="1" applyFill="1" applyBorder="1" applyAlignment="1">
      <alignment vertical="center" shrinkToFit="1"/>
    </xf>
    <xf numFmtId="38" fontId="41" fillId="2" borderId="44" xfId="2" applyFont="1" applyFill="1" applyBorder="1" applyAlignment="1">
      <alignment vertical="center" shrinkToFit="1"/>
    </xf>
    <xf numFmtId="0" fontId="17" fillId="0" borderId="45" xfId="1" applyFont="1" applyFill="1" applyBorder="1">
      <alignment vertical="center"/>
    </xf>
    <xf numFmtId="0" fontId="17" fillId="0" borderId="47" xfId="1" applyFont="1" applyFill="1" applyBorder="1">
      <alignment vertical="center"/>
    </xf>
    <xf numFmtId="178" fontId="41" fillId="0" borderId="45" xfId="3" applyNumberFormat="1" applyFont="1" applyBorder="1" applyAlignment="1">
      <alignment vertical="center" shrinkToFit="1"/>
    </xf>
    <xf numFmtId="178" fontId="41" fillId="0" borderId="47" xfId="3" applyNumberFormat="1" applyFont="1" applyBorder="1" applyAlignment="1">
      <alignment vertical="center" shrinkToFit="1"/>
    </xf>
    <xf numFmtId="38" fontId="41" fillId="2" borderId="45" xfId="2" applyFont="1" applyFill="1" applyBorder="1" applyAlignment="1">
      <alignment horizontal="center" vertical="center" shrinkToFit="1"/>
    </xf>
    <xf numFmtId="38" fontId="41" fillId="2" borderId="47" xfId="2" applyFont="1" applyFill="1" applyBorder="1" applyAlignment="1">
      <alignment horizontal="center" vertical="center" shrinkToFit="1"/>
    </xf>
    <xf numFmtId="0" fontId="37" fillId="3" borderId="34" xfId="1" applyFont="1" applyFill="1" applyBorder="1" applyAlignment="1">
      <alignment horizontal="center" vertical="center"/>
    </xf>
    <xf numFmtId="0" fontId="37" fillId="3" borderId="22" xfId="1" applyFont="1" applyFill="1" applyBorder="1" applyAlignment="1">
      <alignment horizontal="center" vertical="center"/>
    </xf>
    <xf numFmtId="0" fontId="37" fillId="3" borderId="30" xfId="1" applyFont="1" applyFill="1" applyBorder="1" applyAlignment="1">
      <alignment horizontal="center" vertical="center"/>
    </xf>
    <xf numFmtId="38" fontId="41" fillId="2" borderId="42" xfId="2" applyFont="1" applyFill="1" applyBorder="1" applyAlignment="1">
      <alignment horizontal="center" vertical="center" shrinkToFit="1"/>
    </xf>
    <xf numFmtId="38" fontId="41" fillId="2" borderId="43" xfId="2" applyFont="1" applyFill="1" applyBorder="1" applyAlignment="1">
      <alignment horizontal="center" vertical="center" shrinkToFit="1"/>
    </xf>
    <xf numFmtId="38" fontId="41" fillId="2" borderId="44" xfId="2" applyFont="1" applyFill="1" applyBorder="1" applyAlignment="1">
      <alignment horizontal="center" vertical="center" shrinkToFit="1"/>
    </xf>
    <xf numFmtId="0" fontId="27" fillId="0" borderId="34" xfId="1" applyFont="1" applyBorder="1" applyAlignment="1">
      <alignment horizontal="center" vertical="center"/>
    </xf>
    <xf numFmtId="0" fontId="42" fillId="0" borderId="43" xfId="4" applyFont="1" applyFill="1" applyBorder="1">
      <alignment vertical="center"/>
    </xf>
    <xf numFmtId="0" fontId="42" fillId="0" borderId="42" xfId="4" applyFont="1" applyFill="1" applyBorder="1">
      <alignment vertical="center"/>
    </xf>
    <xf numFmtId="38" fontId="41" fillId="2" borderId="43" xfId="2" applyFont="1" applyFill="1" applyBorder="1" applyAlignment="1">
      <alignment horizontal="right" vertical="center" shrinkToFit="1"/>
    </xf>
    <xf numFmtId="38" fontId="41" fillId="2" borderId="42" xfId="2" applyFont="1" applyFill="1" applyBorder="1" applyAlignment="1">
      <alignment horizontal="right" vertical="center" shrinkToFit="1"/>
    </xf>
    <xf numFmtId="0" fontId="42" fillId="0" borderId="44" xfId="4" applyFont="1" applyFill="1" applyBorder="1">
      <alignment vertical="center"/>
    </xf>
    <xf numFmtId="38" fontId="41" fillId="2" borderId="44" xfId="2" applyFont="1" applyFill="1" applyBorder="1" applyAlignment="1">
      <alignment horizontal="right" vertical="center" shrinkToFit="1"/>
    </xf>
    <xf numFmtId="0" fontId="42" fillId="0" borderId="45" xfId="4" applyFont="1" applyFill="1" applyBorder="1">
      <alignment vertical="center"/>
    </xf>
    <xf numFmtId="38" fontId="41" fillId="2" borderId="45" xfId="2" applyFont="1" applyFill="1" applyBorder="1" applyAlignment="1">
      <alignment horizontal="right" vertical="center" shrinkToFit="1"/>
    </xf>
    <xf numFmtId="38" fontId="41" fillId="2" borderId="47" xfId="2" applyFont="1" applyFill="1" applyBorder="1" applyAlignment="1">
      <alignment horizontal="right" vertical="center" shrinkToFit="1"/>
    </xf>
    <xf numFmtId="0" fontId="30" fillId="0" borderId="34" xfId="1" applyFont="1" applyBorder="1" applyAlignment="1">
      <alignment horizontal="center" vertical="center" wrapText="1"/>
    </xf>
    <xf numFmtId="0" fontId="30" fillId="0" borderId="22" xfId="1" applyFont="1" applyBorder="1" applyAlignment="1">
      <alignment horizontal="center" vertical="center"/>
    </xf>
    <xf numFmtId="0" fontId="30" fillId="0" borderId="46" xfId="1" applyFont="1" applyBorder="1" applyAlignment="1">
      <alignment horizontal="center" vertical="center"/>
    </xf>
    <xf numFmtId="0" fontId="42" fillId="0" borderId="43" xfId="4" applyFont="1" applyFill="1" applyBorder="1" applyAlignment="1">
      <alignment vertical="center"/>
    </xf>
    <xf numFmtId="0" fontId="42" fillId="0" borderId="42" xfId="4" applyFont="1" applyFill="1" applyBorder="1" applyAlignment="1">
      <alignment vertical="center"/>
    </xf>
    <xf numFmtId="0" fontId="42" fillId="0" borderId="43" xfId="4" applyFont="1" applyFill="1" applyBorder="1" applyAlignment="1">
      <alignment vertical="center" wrapText="1"/>
    </xf>
    <xf numFmtId="0" fontId="42" fillId="0" borderId="42" xfId="4" applyFont="1" applyFill="1" applyBorder="1" applyAlignment="1">
      <alignment vertical="center" wrapText="1"/>
    </xf>
    <xf numFmtId="38" fontId="42" fillId="0" borderId="43" xfId="4" applyNumberFormat="1" applyFont="1" applyFill="1" applyBorder="1" applyAlignment="1">
      <alignment vertical="center" wrapText="1"/>
    </xf>
    <xf numFmtId="38" fontId="42" fillId="0" borderId="44" xfId="4" applyNumberFormat="1" applyFont="1" applyFill="1" applyBorder="1" applyAlignment="1">
      <alignment vertical="center" wrapText="1"/>
    </xf>
    <xf numFmtId="0" fontId="30" fillId="0" borderId="49" xfId="1" applyFont="1" applyBorder="1" applyAlignment="1">
      <alignment horizontal="center" vertical="center" wrapText="1"/>
    </xf>
    <xf numFmtId="0" fontId="42" fillId="0" borderId="50" xfId="4" applyFont="1" applyFill="1" applyBorder="1" applyAlignment="1">
      <alignment vertical="center"/>
    </xf>
    <xf numFmtId="0" fontId="42" fillId="0" borderId="50" xfId="4" applyFont="1" applyFill="1" applyBorder="1" applyAlignment="1">
      <alignment vertical="center" wrapText="1"/>
    </xf>
    <xf numFmtId="178" fontId="41" fillId="0" borderId="50" xfId="3" applyNumberFormat="1" applyFont="1" applyBorder="1" applyAlignment="1">
      <alignment vertical="center" shrinkToFit="1"/>
    </xf>
    <xf numFmtId="38" fontId="41" fillId="2" borderId="50" xfId="2" applyFont="1" applyFill="1" applyBorder="1" applyAlignment="1">
      <alignment horizontal="right" vertical="center" shrinkToFit="1"/>
    </xf>
    <xf numFmtId="0" fontId="32" fillId="0" borderId="16" xfId="1" applyFont="1" applyBorder="1" applyAlignment="1">
      <alignment horizontal="left" vertical="center"/>
    </xf>
    <xf numFmtId="0" fontId="32" fillId="0" borderId="0" xfId="1" applyFont="1" applyBorder="1" applyAlignment="1">
      <alignment horizontal="left" vertical="center"/>
    </xf>
    <xf numFmtId="0" fontId="30" fillId="0" borderId="22" xfId="1" applyFont="1" applyBorder="1" applyAlignment="1">
      <alignment horizontal="center" vertical="center" wrapText="1"/>
    </xf>
    <xf numFmtId="0" fontId="30" fillId="0" borderId="30" xfId="1" applyFont="1" applyBorder="1" applyAlignment="1">
      <alignment horizontal="center" vertical="center"/>
    </xf>
    <xf numFmtId="0" fontId="42" fillId="0" borderId="45" xfId="4" applyFont="1" applyFill="1" applyBorder="1" applyAlignment="1">
      <alignment vertical="center"/>
    </xf>
    <xf numFmtId="0" fontId="42" fillId="0" borderId="45" xfId="4" applyFont="1" applyFill="1" applyBorder="1" applyAlignment="1">
      <alignment vertical="center" wrapText="1"/>
    </xf>
    <xf numFmtId="0" fontId="51" fillId="0" borderId="0" xfId="1" applyFont="1" applyAlignment="1">
      <alignment horizontal="center" vertical="center"/>
    </xf>
    <xf numFmtId="0" fontId="51" fillId="2" borderId="0" xfId="1" applyFont="1" applyFill="1" applyAlignment="1">
      <alignment horizontal="left" vertical="center"/>
    </xf>
    <xf numFmtId="0" fontId="51" fillId="2" borderId="0" xfId="1" applyFont="1" applyFill="1" applyAlignment="1">
      <alignment horizontal="center" vertical="center"/>
    </xf>
    <xf numFmtId="0" fontId="44" fillId="0" borderId="0" xfId="1" applyFont="1" applyAlignment="1">
      <alignment horizontal="center" vertical="center"/>
    </xf>
    <xf numFmtId="0" fontId="44" fillId="0" borderId="0" xfId="0" applyFont="1" applyAlignment="1">
      <alignment vertical="center"/>
    </xf>
    <xf numFmtId="0" fontId="51" fillId="0" borderId="1" xfId="1" applyFont="1" applyBorder="1" applyAlignment="1">
      <alignment horizontal="center" vertical="center"/>
    </xf>
    <xf numFmtId="0" fontId="51" fillId="6" borderId="8" xfId="1" applyFont="1" applyFill="1" applyBorder="1" applyAlignment="1">
      <alignment horizontal="center" vertical="center"/>
    </xf>
    <xf numFmtId="0" fontId="51" fillId="0" borderId="7" xfId="1" applyFont="1" applyBorder="1" applyAlignment="1">
      <alignment horizontal="center" vertical="center"/>
    </xf>
    <xf numFmtId="0" fontId="51" fillId="0" borderId="38" xfId="1" applyFont="1" applyBorder="1" applyAlignment="1">
      <alignment horizontal="center" vertical="center"/>
    </xf>
    <xf numFmtId="38" fontId="51" fillId="0" borderId="8" xfId="2" applyFont="1" applyBorder="1" applyAlignment="1">
      <alignment horizontal="center" vertical="center"/>
    </xf>
    <xf numFmtId="38" fontId="44" fillId="0" borderId="3" xfId="1" applyNumberFormat="1" applyFont="1" applyBorder="1" applyAlignment="1">
      <alignment horizontal="right" vertical="center"/>
    </xf>
    <xf numFmtId="0" fontId="58" fillId="0" borderId="0" xfId="1" applyFont="1" applyBorder="1" applyAlignment="1">
      <alignment vertical="top" wrapText="1"/>
    </xf>
    <xf numFmtId="38" fontId="44" fillId="0" borderId="0" xfId="1" applyNumberFormat="1" applyFont="1" applyAlignment="1">
      <alignment horizontal="right" vertical="center"/>
    </xf>
    <xf numFmtId="0" fontId="44" fillId="0" borderId="0" xfId="1" applyFont="1" applyAlignment="1">
      <alignment horizontal="right" vertical="center"/>
    </xf>
    <xf numFmtId="0" fontId="55" fillId="0" borderId="0" xfId="1" applyFont="1" applyBorder="1" applyAlignment="1">
      <alignment vertical="top" wrapText="1"/>
    </xf>
    <xf numFmtId="38" fontId="9" fillId="0" borderId="0" xfId="1" applyNumberFormat="1" applyFont="1" applyAlignment="1">
      <alignment horizontal="right" vertical="center"/>
    </xf>
    <xf numFmtId="0" fontId="4" fillId="0" borderId="1" xfId="1" applyFont="1" applyBorder="1" applyAlignment="1">
      <alignment horizontal="center" vertical="center"/>
    </xf>
    <xf numFmtId="0" fontId="4" fillId="6" borderId="8" xfId="1" applyFont="1" applyFill="1" applyBorder="1" applyAlignment="1">
      <alignment horizontal="center" vertical="center"/>
    </xf>
    <xf numFmtId="0" fontId="4" fillId="0" borderId="7" xfId="1" applyFont="1" applyBorder="1" applyAlignment="1">
      <alignment horizontal="center" vertical="center"/>
    </xf>
    <xf numFmtId="0" fontId="4" fillId="0" borderId="38" xfId="1" applyFont="1" applyBorder="1" applyAlignment="1">
      <alignment horizontal="center" vertical="center"/>
    </xf>
    <xf numFmtId="38" fontId="50" fillId="0" borderId="8" xfId="2" applyFont="1" applyBorder="1" applyAlignment="1">
      <alignment horizontal="center" vertical="center"/>
    </xf>
    <xf numFmtId="0" fontId="4" fillId="0" borderId="0" xfId="1" applyFont="1" applyAlignment="1">
      <alignment horizontal="center" vertical="center"/>
    </xf>
    <xf numFmtId="0" fontId="50" fillId="2" borderId="0" xfId="1" applyFont="1" applyFill="1" applyAlignment="1">
      <alignment horizontal="left" vertical="center"/>
    </xf>
    <xf numFmtId="0" fontId="50" fillId="2" borderId="0" xfId="1" applyFont="1" applyFill="1" applyAlignment="1">
      <alignment horizontal="center" vertical="center"/>
    </xf>
    <xf numFmtId="0" fontId="55" fillId="0" borderId="0" xfId="1" applyFont="1" applyBorder="1" applyAlignment="1">
      <alignment horizontal="left" vertical="top" wrapText="1"/>
    </xf>
    <xf numFmtId="58" fontId="50" fillId="0" borderId="0" xfId="1" applyNumberFormat="1" applyFont="1" applyAlignment="1">
      <alignment horizontal="center" vertical="center"/>
    </xf>
    <xf numFmtId="0" fontId="50" fillId="0" borderId="0" xfId="1" applyFont="1" applyAlignment="1">
      <alignment horizontal="center" vertical="center"/>
    </xf>
    <xf numFmtId="0" fontId="51" fillId="6" borderId="7" xfId="1" applyFont="1" applyFill="1" applyBorder="1" applyAlignment="1">
      <alignment vertical="center" shrinkToFit="1"/>
    </xf>
    <xf numFmtId="0" fontId="51" fillId="6" borderId="2" xfId="1" applyFont="1" applyFill="1" applyBorder="1" applyAlignment="1">
      <alignment vertical="center" shrinkToFit="1"/>
    </xf>
    <xf numFmtId="0" fontId="51" fillId="6" borderId="38" xfId="1" applyFont="1" applyFill="1" applyBorder="1" applyAlignment="1">
      <alignment vertical="center" shrinkToFit="1"/>
    </xf>
    <xf numFmtId="58" fontId="50" fillId="2" borderId="0" xfId="1" applyNumberFormat="1" applyFont="1" applyFill="1" applyAlignment="1">
      <alignment horizontal="center" vertical="center"/>
    </xf>
    <xf numFmtId="0" fontId="9" fillId="0" borderId="0" xfId="0" applyFont="1" applyAlignment="1">
      <alignment vertical="center"/>
    </xf>
    <xf numFmtId="0" fontId="4" fillId="0" borderId="53" xfId="1" applyFont="1" applyBorder="1" applyAlignment="1">
      <alignment horizontal="center" vertical="center"/>
    </xf>
    <xf numFmtId="0" fontId="4" fillId="0" borderId="2" xfId="1" applyFont="1" applyBorder="1" applyAlignment="1">
      <alignment horizontal="center" vertical="center"/>
    </xf>
    <xf numFmtId="0" fontId="9" fillId="0" borderId="0" xfId="1" applyFont="1" applyAlignment="1">
      <alignment horizontal="left" vertical="center"/>
    </xf>
    <xf numFmtId="0" fontId="4" fillId="0" borderId="8" xfId="1" applyFont="1" applyBorder="1" applyAlignment="1">
      <alignment horizontal="center" vertical="center" wrapText="1" shrinkToFit="1"/>
    </xf>
    <xf numFmtId="0" fontId="4" fillId="0" borderId="4" xfId="1" applyFont="1" applyBorder="1" applyAlignment="1">
      <alignment horizontal="center" vertical="center" wrapText="1" shrinkToFit="1"/>
    </xf>
    <xf numFmtId="0" fontId="4" fillId="0" borderId="8" xfId="1" applyFont="1" applyBorder="1" applyAlignment="1">
      <alignment horizontal="center" vertical="center" shrinkToFit="1"/>
    </xf>
    <xf numFmtId="0" fontId="4" fillId="0" borderId="4" xfId="1" applyFont="1" applyBorder="1" applyAlignment="1">
      <alignment horizontal="center" vertical="center" shrinkToFit="1"/>
    </xf>
    <xf numFmtId="0" fontId="4" fillId="0" borderId="34" xfId="1" applyFont="1" applyBorder="1" applyAlignment="1">
      <alignment horizontal="center" vertical="center" shrinkToFit="1"/>
    </xf>
    <xf numFmtId="0" fontId="4" fillId="0" borderId="32" xfId="1" applyFont="1" applyBorder="1" applyAlignment="1">
      <alignment horizontal="center" vertical="center" shrinkToFit="1"/>
    </xf>
    <xf numFmtId="0" fontId="4" fillId="0" borderId="52" xfId="1" applyFont="1" applyBorder="1" applyAlignment="1">
      <alignment horizontal="center" vertical="center" wrapText="1" shrinkToFit="1"/>
    </xf>
    <xf numFmtId="0" fontId="4" fillId="0" borderId="54" xfId="1" applyFont="1" applyBorder="1" applyAlignment="1">
      <alignment horizontal="center" vertical="center" wrapText="1" shrinkToFit="1"/>
    </xf>
    <xf numFmtId="0" fontId="44" fillId="0" borderId="0" xfId="1" applyFont="1" applyBorder="1" applyAlignment="1">
      <alignment vertical="center"/>
    </xf>
    <xf numFmtId="0" fontId="51" fillId="0" borderId="11" xfId="1" applyFont="1" applyBorder="1" applyAlignment="1">
      <alignment horizontal="center" vertical="center" shrinkToFit="1"/>
    </xf>
    <xf numFmtId="0" fontId="51" fillId="0" borderId="37" xfId="1" applyFont="1" applyBorder="1" applyAlignment="1">
      <alignment horizontal="center" vertical="center" shrinkToFit="1"/>
    </xf>
    <xf numFmtId="0" fontId="51" fillId="0" borderId="10" xfId="1" applyFont="1" applyBorder="1" applyAlignment="1">
      <alignment horizontal="center" vertical="center" shrinkToFit="1"/>
    </xf>
    <xf numFmtId="0" fontId="51" fillId="0" borderId="12" xfId="1" applyFont="1" applyBorder="1" applyAlignment="1">
      <alignment horizontal="center" vertical="center" shrinkToFit="1"/>
    </xf>
    <xf numFmtId="0" fontId="51" fillId="0" borderId="14" xfId="1" applyFont="1" applyBorder="1" applyAlignment="1">
      <alignment horizontal="center" vertical="center" shrinkToFit="1"/>
    </xf>
    <xf numFmtId="0" fontId="51" fillId="0" borderId="29" xfId="1" applyFont="1" applyBorder="1" applyAlignment="1">
      <alignment horizontal="center" vertical="center" shrinkToFit="1"/>
    </xf>
    <xf numFmtId="0" fontId="51" fillId="0" borderId="58" xfId="1" applyFont="1" applyBorder="1" applyAlignment="1">
      <alignment horizontal="center" vertical="center" shrinkToFit="1"/>
    </xf>
    <xf numFmtId="0" fontId="51" fillId="0" borderId="59" xfId="1" applyFont="1" applyBorder="1" applyAlignment="1">
      <alignment horizontal="center" vertical="center" shrinkToFit="1"/>
    </xf>
    <xf numFmtId="0" fontId="51" fillId="0" borderId="60" xfId="1" applyFont="1" applyBorder="1" applyAlignment="1">
      <alignment horizontal="center" vertical="center" shrinkToFit="1"/>
    </xf>
    <xf numFmtId="0" fontId="51" fillId="0" borderId="22" xfId="1" applyNumberFormat="1" applyFont="1" applyBorder="1" applyAlignment="1">
      <alignment horizontal="center" vertical="center" shrinkToFit="1"/>
    </xf>
    <xf numFmtId="0" fontId="51" fillId="0" borderId="30" xfId="1" applyNumberFormat="1" applyFont="1" applyBorder="1" applyAlignment="1">
      <alignment horizontal="center" vertical="center" shrinkToFit="1"/>
    </xf>
    <xf numFmtId="38" fontId="51" fillId="0" borderId="34" xfId="2" applyFont="1" applyBorder="1" applyAlignment="1">
      <alignment horizontal="center" vertical="center" shrinkToFit="1"/>
    </xf>
    <xf numFmtId="38" fontId="51" fillId="0" borderId="30" xfId="2" applyFont="1" applyBorder="1" applyAlignment="1">
      <alignment horizontal="center" vertical="center" shrinkToFit="1"/>
    </xf>
    <xf numFmtId="0" fontId="51" fillId="0" borderId="34" xfId="2" applyNumberFormat="1" applyFont="1" applyBorder="1" applyAlignment="1">
      <alignment horizontal="center" vertical="center" shrinkToFit="1"/>
    </xf>
    <xf numFmtId="0" fontId="51" fillId="0" borderId="30" xfId="2" applyNumberFormat="1" applyFont="1" applyBorder="1" applyAlignment="1">
      <alignment horizontal="center" vertical="center" shrinkToFit="1"/>
    </xf>
    <xf numFmtId="0" fontId="51" fillId="0" borderId="34" xfId="1" applyNumberFormat="1" applyFont="1" applyBorder="1" applyAlignment="1">
      <alignment horizontal="center" vertical="center" shrinkToFit="1"/>
    </xf>
    <xf numFmtId="0" fontId="51" fillId="0" borderId="34" xfId="1" applyFont="1" applyBorder="1" applyAlignment="1">
      <alignment horizontal="center" vertical="center"/>
    </xf>
    <xf numFmtId="0" fontId="51" fillId="0" borderId="30" xfId="1" applyFont="1" applyBorder="1" applyAlignment="1">
      <alignment horizontal="center" vertical="center"/>
    </xf>
    <xf numFmtId="0" fontId="59" fillId="0" borderId="34" xfId="2" applyNumberFormat="1" applyFont="1" applyBorder="1" applyAlignment="1">
      <alignment horizontal="center" vertical="center" wrapText="1" shrinkToFit="1"/>
    </xf>
    <xf numFmtId="0" fontId="59" fillId="0" borderId="30" xfId="2" applyNumberFormat="1" applyFont="1" applyBorder="1" applyAlignment="1">
      <alignment horizontal="center" vertical="center" shrinkToFit="1"/>
    </xf>
    <xf numFmtId="38" fontId="51" fillId="0" borderId="52" xfId="2" applyFont="1" applyBorder="1" applyAlignment="1">
      <alignment horizontal="center" vertical="center" shrinkToFit="1"/>
    </xf>
    <xf numFmtId="38" fontId="51" fillId="0" borderId="61" xfId="2" applyFont="1" applyBorder="1" applyAlignment="1">
      <alignment horizontal="center" vertical="center" shrinkToFit="1"/>
    </xf>
    <xf numFmtId="38" fontId="51" fillId="0" borderId="62" xfId="2" applyFont="1" applyBorder="1" applyAlignment="1">
      <alignment horizontal="center" vertical="center" shrinkToFit="1"/>
    </xf>
    <xf numFmtId="38" fontId="51" fillId="0" borderId="63" xfId="2" applyFont="1" applyBorder="1" applyAlignment="1">
      <alignment horizontal="center" vertical="center" shrinkToFit="1"/>
    </xf>
    <xf numFmtId="38" fontId="51" fillId="0" borderId="7" xfId="2" applyFont="1" applyBorder="1" applyAlignment="1">
      <alignment horizontal="center" vertical="center" shrinkToFit="1"/>
    </xf>
    <xf numFmtId="38" fontId="51" fillId="0" borderId="38" xfId="2" applyFont="1" applyBorder="1" applyAlignment="1">
      <alignment horizontal="center" vertical="center" shrinkToFit="1"/>
    </xf>
    <xf numFmtId="0" fontId="51" fillId="0" borderId="34" xfId="2" applyNumberFormat="1" applyFont="1" applyBorder="1" applyAlignment="1">
      <alignment horizontal="center" vertical="center" wrapText="1" shrinkToFit="1"/>
    </xf>
    <xf numFmtId="38" fontId="50" fillId="0" borderId="7" xfId="2" applyFont="1" applyBorder="1" applyAlignment="1">
      <alignment horizontal="center" vertical="center" shrinkToFit="1"/>
    </xf>
    <xf numFmtId="38" fontId="50" fillId="0" borderId="38" xfId="2" applyFont="1" applyBorder="1" applyAlignment="1">
      <alignment horizontal="center" vertical="center" shrinkToFit="1"/>
    </xf>
    <xf numFmtId="0" fontId="51" fillId="0" borderId="30" xfId="2" applyNumberFormat="1" applyFont="1" applyBorder="1" applyAlignment="1">
      <alignment horizontal="center" vertical="center" wrapText="1" shrinkToFit="1"/>
    </xf>
    <xf numFmtId="0" fontId="50" fillId="0" borderId="11" xfId="1" applyFont="1" applyBorder="1" applyAlignment="1">
      <alignment horizontal="center" vertical="center" shrinkToFit="1"/>
    </xf>
    <xf numFmtId="0" fontId="50" fillId="0" borderId="14" xfId="1" applyFont="1" applyBorder="1" applyAlignment="1">
      <alignment horizontal="center" vertical="center" shrinkToFit="1"/>
    </xf>
    <xf numFmtId="0" fontId="4" fillId="0" borderId="58" xfId="1" applyFont="1" applyBorder="1" applyAlignment="1">
      <alignment horizontal="center" vertical="center" shrinkToFit="1"/>
    </xf>
    <xf numFmtId="0" fontId="4" fillId="0" borderId="59" xfId="1" applyFont="1" applyBorder="1" applyAlignment="1">
      <alignment horizontal="center" vertical="center" shrinkToFit="1"/>
    </xf>
    <xf numFmtId="0" fontId="4" fillId="0" borderId="60" xfId="1" applyFont="1" applyBorder="1" applyAlignment="1">
      <alignment horizontal="center" vertical="center" shrinkToFit="1"/>
    </xf>
    <xf numFmtId="0" fontId="9" fillId="0" borderId="66" xfId="1" applyFont="1" applyBorder="1" applyAlignment="1">
      <alignment vertical="center"/>
    </xf>
    <xf numFmtId="0" fontId="50" fillId="0" borderId="37" xfId="1" applyFont="1" applyBorder="1" applyAlignment="1">
      <alignment horizontal="center" vertical="center" shrinkToFit="1"/>
    </xf>
    <xf numFmtId="0" fontId="4" fillId="0" borderId="10" xfId="1" applyFont="1" applyBorder="1" applyAlignment="1">
      <alignment horizontal="center" vertical="center" shrinkToFit="1"/>
    </xf>
    <xf numFmtId="0" fontId="4" fillId="0" borderId="12" xfId="1" applyFont="1" applyBorder="1" applyAlignment="1">
      <alignment horizontal="center" vertical="center" shrinkToFit="1"/>
    </xf>
    <xf numFmtId="0" fontId="59" fillId="0" borderId="30" xfId="2" applyNumberFormat="1" applyFont="1" applyBorder="1" applyAlignment="1">
      <alignment horizontal="center" vertical="center" wrapText="1" shrinkToFit="1"/>
    </xf>
    <xf numFmtId="0" fontId="60" fillId="0" borderId="1" xfId="1" applyFont="1" applyBorder="1" applyAlignment="1">
      <alignment horizontal="center" vertical="center" shrinkToFit="1"/>
    </xf>
    <xf numFmtId="0" fontId="62" fillId="0" borderId="1" xfId="1" applyFont="1" applyBorder="1" applyAlignment="1">
      <alignment horizontal="center" vertical="center"/>
    </xf>
    <xf numFmtId="0" fontId="46" fillId="0" borderId="34" xfId="1" applyFont="1" applyBorder="1" applyAlignment="1">
      <alignment horizontal="center" vertical="center"/>
    </xf>
    <xf numFmtId="0" fontId="46" fillId="0" borderId="22" xfId="1" applyFont="1" applyBorder="1" applyAlignment="1">
      <alignment horizontal="center" vertical="center"/>
    </xf>
    <xf numFmtId="0" fontId="46" fillId="0" borderId="30" xfId="1" applyFont="1" applyBorder="1" applyAlignment="1">
      <alignment horizontal="center" vertical="center"/>
    </xf>
    <xf numFmtId="0" fontId="46" fillId="0" borderId="7" xfId="1" applyFont="1" applyBorder="1" applyAlignment="1">
      <alignment horizontal="left" vertical="center" wrapText="1"/>
    </xf>
    <xf numFmtId="0" fontId="46" fillId="0" borderId="2" xfId="1" applyFont="1" applyBorder="1" applyAlignment="1">
      <alignment horizontal="left" vertical="center" wrapText="1"/>
    </xf>
    <xf numFmtId="0" fontId="46" fillId="0" borderId="38" xfId="1" applyFont="1" applyBorder="1" applyAlignment="1">
      <alignment horizontal="left" vertical="center" wrapText="1"/>
    </xf>
    <xf numFmtId="38" fontId="61" fillId="6" borderId="7" xfId="2" applyFont="1" applyFill="1" applyBorder="1" applyAlignment="1">
      <alignment horizontal="right" vertical="center" indent="1"/>
    </xf>
    <xf numFmtId="38" fontId="61" fillId="6" borderId="2" xfId="2" applyFont="1" applyFill="1" applyBorder="1" applyAlignment="1">
      <alignment horizontal="right" vertical="center" indent="1"/>
    </xf>
    <xf numFmtId="38" fontId="61" fillId="6" borderId="38" xfId="2" applyFont="1" applyFill="1" applyBorder="1" applyAlignment="1">
      <alignment horizontal="right" vertical="center" indent="1"/>
    </xf>
    <xf numFmtId="0" fontId="45" fillId="0" borderId="1" xfId="1" applyFont="1" applyBorder="1" applyAlignment="1">
      <alignment horizontal="center" vertical="center" shrinkToFit="1"/>
    </xf>
    <xf numFmtId="38" fontId="61" fillId="0" borderId="7" xfId="2" applyFont="1" applyBorder="1" applyAlignment="1">
      <alignment horizontal="right" vertical="center" indent="1"/>
    </xf>
    <xf numFmtId="38" fontId="61" fillId="0" borderId="2" xfId="2" applyFont="1" applyBorder="1" applyAlignment="1">
      <alignment horizontal="right" vertical="center" indent="1"/>
    </xf>
    <xf numFmtId="38" fontId="61" fillId="0" borderId="38" xfId="2" applyFont="1" applyBorder="1" applyAlignment="1">
      <alignment horizontal="right" vertical="center" indent="1"/>
    </xf>
    <xf numFmtId="38" fontId="61" fillId="6" borderId="10" xfId="2" applyFont="1" applyFill="1" applyBorder="1" applyAlignment="1">
      <alignment horizontal="right" vertical="center" indent="1"/>
    </xf>
    <xf numFmtId="38" fontId="61" fillId="6" borderId="14" xfId="2" applyFont="1" applyFill="1" applyBorder="1" applyAlignment="1">
      <alignment horizontal="right" vertical="center" indent="1"/>
    </xf>
    <xf numFmtId="38" fontId="61" fillId="6" borderId="64" xfId="2" applyFont="1" applyFill="1" applyBorder="1" applyAlignment="1">
      <alignment horizontal="right" vertical="center" indent="1"/>
    </xf>
    <xf numFmtId="38" fontId="61" fillId="6" borderId="65" xfId="2" applyFont="1" applyFill="1" applyBorder="1" applyAlignment="1">
      <alignment horizontal="right" vertical="center" indent="1"/>
    </xf>
    <xf numFmtId="0" fontId="50" fillId="0" borderId="0" xfId="1" applyFont="1" applyAlignment="1">
      <alignment vertical="center"/>
    </xf>
    <xf numFmtId="0" fontId="64" fillId="0" borderId="0" xfId="0" applyFont="1" applyAlignment="1">
      <alignment vertical="center"/>
    </xf>
    <xf numFmtId="0" fontId="44" fillId="0" borderId="0" xfId="1" applyFont="1" applyAlignment="1">
      <alignment horizontal="left" vertical="center"/>
    </xf>
    <xf numFmtId="0" fontId="65" fillId="0" borderId="8" xfId="1" applyFont="1" applyBorder="1" applyAlignment="1">
      <alignment horizontal="center" vertical="center" wrapText="1" shrinkToFit="1"/>
    </xf>
    <xf numFmtId="0" fontId="65" fillId="0" borderId="8" xfId="1" applyFont="1" applyBorder="1" applyAlignment="1">
      <alignment horizontal="center" vertical="center" shrinkToFit="1"/>
    </xf>
    <xf numFmtId="0" fontId="65" fillId="0" borderId="34" xfId="1" applyFont="1" applyBorder="1" applyAlignment="1">
      <alignment horizontal="center" vertical="center" shrinkToFit="1"/>
    </xf>
    <xf numFmtId="0" fontId="65" fillId="0" borderId="52" xfId="1" applyFont="1" applyBorder="1" applyAlignment="1">
      <alignment horizontal="center" vertical="center" wrapText="1" shrinkToFit="1"/>
    </xf>
    <xf numFmtId="0" fontId="51" fillId="0" borderId="53" xfId="1" applyFont="1" applyBorder="1" applyAlignment="1">
      <alignment horizontal="center" vertical="center"/>
    </xf>
    <xf numFmtId="0" fontId="51" fillId="0" borderId="2" xfId="1" applyFont="1" applyBorder="1" applyAlignment="1">
      <alignment horizontal="center" vertical="center"/>
    </xf>
    <xf numFmtId="0" fontId="65" fillId="0" borderId="4" xfId="1" applyFont="1" applyBorder="1" applyAlignment="1">
      <alignment horizontal="center" vertical="center" wrapText="1" shrinkToFit="1"/>
    </xf>
    <xf numFmtId="0" fontId="65" fillId="0" borderId="4" xfId="1" applyFont="1" applyBorder="1" applyAlignment="1">
      <alignment horizontal="center" vertical="center" shrinkToFit="1"/>
    </xf>
    <xf numFmtId="0" fontId="65" fillId="0" borderId="32" xfId="1" applyFont="1" applyBorder="1" applyAlignment="1">
      <alignment horizontal="center" vertical="center" shrinkToFit="1"/>
    </xf>
    <xf numFmtId="0" fontId="65" fillId="0" borderId="54" xfId="1" applyFont="1" applyBorder="1" applyAlignment="1">
      <alignment horizontal="center" vertical="center" wrapText="1" shrinkToFit="1"/>
    </xf>
    <xf numFmtId="0" fontId="65" fillId="0" borderId="55" xfId="1" applyFont="1" applyBorder="1" applyAlignment="1">
      <alignment horizontal="center" vertical="center" wrapText="1" shrinkToFit="1"/>
    </xf>
    <xf numFmtId="0" fontId="65" fillId="0" borderId="4" xfId="1" applyFont="1" applyBorder="1" applyAlignment="1">
      <alignment horizontal="center" vertical="center" wrapText="1" shrinkToFit="1"/>
    </xf>
    <xf numFmtId="0" fontId="65" fillId="0" borderId="4" xfId="1" applyFont="1" applyBorder="1" applyAlignment="1">
      <alignment horizontal="center" vertical="center" shrinkToFit="1"/>
    </xf>
    <xf numFmtId="0" fontId="66" fillId="0" borderId="0" xfId="1" applyFont="1" applyAlignment="1">
      <alignment vertical="center" wrapText="1"/>
    </xf>
    <xf numFmtId="0" fontId="67" fillId="0" borderId="6" xfId="1" applyNumberFormat="1" applyFont="1" applyBorder="1" applyAlignment="1">
      <alignment horizontal="left" shrinkToFit="1"/>
    </xf>
    <xf numFmtId="0" fontId="65" fillId="0" borderId="6" xfId="1" applyNumberFormat="1" applyFont="1" applyBorder="1" applyAlignment="1">
      <alignment horizontal="center" vertical="center" shrinkToFit="1"/>
    </xf>
    <xf numFmtId="0" fontId="65" fillId="0" borderId="6" xfId="2" applyNumberFormat="1" applyFont="1" applyBorder="1" applyAlignment="1">
      <alignment horizontal="center" vertical="center" shrinkToFit="1"/>
    </xf>
    <xf numFmtId="0" fontId="65" fillId="0" borderId="5" xfId="2" applyNumberFormat="1" applyFont="1" applyBorder="1" applyAlignment="1">
      <alignment horizontal="center" vertical="center" shrinkToFit="1"/>
    </xf>
    <xf numFmtId="0" fontId="67" fillId="0" borderId="56" xfId="1" applyNumberFormat="1" applyFont="1" applyBorder="1" applyAlignment="1">
      <alignment horizontal="left" shrinkToFit="1"/>
    </xf>
    <xf numFmtId="0" fontId="66" fillId="0" borderId="0" xfId="1" applyFont="1">
      <alignment vertical="center"/>
    </xf>
    <xf numFmtId="0" fontId="66" fillId="0" borderId="8" xfId="1" applyNumberFormat="1" applyFont="1" applyBorder="1" applyAlignment="1">
      <alignment vertical="center" shrinkToFit="1"/>
    </xf>
    <xf numFmtId="0" fontId="65" fillId="0" borderId="8" xfId="2" applyNumberFormat="1" applyFont="1" applyBorder="1" applyAlignment="1">
      <alignment vertical="center" shrinkToFit="1"/>
    </xf>
    <xf numFmtId="0" fontId="65" fillId="0" borderId="8" xfId="2" applyNumberFormat="1" applyFont="1" applyBorder="1" applyAlignment="1">
      <alignment horizontal="center" vertical="center" shrinkToFit="1"/>
    </xf>
    <xf numFmtId="0" fontId="65" fillId="0" borderId="7" xfId="2" applyNumberFormat="1" applyFont="1" applyBorder="1" applyAlignment="1">
      <alignment vertical="center" shrinkToFit="1"/>
    </xf>
    <xf numFmtId="0" fontId="68" fillId="0" borderId="57" xfId="1" applyNumberFormat="1" applyFont="1" applyBorder="1" applyAlignment="1">
      <alignment vertical="center" shrinkToFit="1"/>
    </xf>
    <xf numFmtId="0" fontId="68" fillId="0" borderId="8" xfId="1" applyNumberFormat="1" applyFont="1" applyBorder="1" applyAlignment="1">
      <alignment vertical="center" shrinkToFit="1"/>
    </xf>
    <xf numFmtId="0" fontId="68" fillId="0" borderId="8" xfId="2" applyNumberFormat="1" applyFont="1" applyBorder="1" applyAlignment="1">
      <alignment horizontal="center" vertical="center" shrinkToFit="1"/>
    </xf>
    <xf numFmtId="0" fontId="68" fillId="0" borderId="8" xfId="2" applyNumberFormat="1" applyFont="1" applyBorder="1" applyAlignment="1">
      <alignment vertical="center" shrinkToFit="1"/>
    </xf>
    <xf numFmtId="38" fontId="68" fillId="0" borderId="8" xfId="2" applyFont="1" applyBorder="1" applyAlignment="1">
      <alignment horizontal="center" vertical="center" shrinkToFit="1"/>
    </xf>
    <xf numFmtId="38" fontId="68" fillId="0" borderId="8" xfId="2" applyFont="1" applyBorder="1" applyAlignment="1">
      <alignment vertical="center" shrinkToFit="1"/>
    </xf>
    <xf numFmtId="0" fontId="68" fillId="0" borderId="7" xfId="2" applyNumberFormat="1" applyFont="1" applyBorder="1" applyAlignment="1">
      <alignment horizontal="center" vertical="center" shrinkToFit="1"/>
    </xf>
    <xf numFmtId="0" fontId="66" fillId="0" borderId="57" xfId="1" applyNumberFormat="1" applyFont="1" applyBorder="1" applyAlignment="1">
      <alignment vertical="center" shrinkToFit="1"/>
    </xf>
    <xf numFmtId="0" fontId="61" fillId="0" borderId="0" xfId="1" applyFont="1">
      <alignment vertical="center"/>
    </xf>
  </cellXfs>
  <cellStyles count="5">
    <cellStyle name="桁区切り 2" xfId="2"/>
    <cellStyle name="桁区切り 2 2" xfId="3"/>
    <cellStyle name="標準" xfId="0" builtinId="0"/>
    <cellStyle name="標準 2" xfId="1"/>
    <cellStyle name="標準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504825</xdr:colOff>
      <xdr:row>6</xdr:row>
      <xdr:rowOff>19050</xdr:rowOff>
    </xdr:from>
    <xdr:to>
      <xdr:col>7</xdr:col>
      <xdr:colOff>581025</xdr:colOff>
      <xdr:row>10</xdr:row>
      <xdr:rowOff>85725</xdr:rowOff>
    </xdr:to>
    <xdr:sp macro="" textlink="">
      <xdr:nvSpPr>
        <xdr:cNvPr id="2" name="角丸四角形 1"/>
        <xdr:cNvSpPr/>
      </xdr:nvSpPr>
      <xdr:spPr>
        <a:xfrm>
          <a:off x="504825" y="1047750"/>
          <a:ext cx="4876800" cy="75247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様式１</a:t>
          </a:r>
          <a:r>
            <a:rPr kumimoji="1" lang="ja-JP" altLang="en-US" sz="1100"/>
            <a:t>　別ファイルにワード様式があります。</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ファイル名：関連様式（</a:t>
          </a:r>
          <a:r>
            <a:rPr kumimoji="1" lang="en-US" altLang="ja-JP" sz="1100">
              <a:solidFill>
                <a:schemeClr val="dk1"/>
              </a:solidFill>
              <a:effectLst/>
              <a:latin typeface="+mn-lt"/>
              <a:ea typeface="+mn-ea"/>
              <a:cs typeface="+mn-cs"/>
            </a:rPr>
            <a:t>Word)</a:t>
          </a:r>
          <a:endParaRPr lang="ja-JP" altLang="ja-JP">
            <a:effectLst/>
          </a:endParaRPr>
        </a:p>
        <a:p>
          <a:pPr algn="l"/>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979916</xdr:colOff>
      <xdr:row>0</xdr:row>
      <xdr:rowOff>232270</xdr:rowOff>
    </xdr:from>
    <xdr:to>
      <xdr:col>14</xdr:col>
      <xdr:colOff>628650</xdr:colOff>
      <xdr:row>1</xdr:row>
      <xdr:rowOff>190500</xdr:rowOff>
    </xdr:to>
    <xdr:grpSp>
      <xdr:nvGrpSpPr>
        <xdr:cNvPr id="2" name="グループ化 1">
          <a:extLst>
            <a:ext uri="{FF2B5EF4-FFF2-40B4-BE49-F238E27FC236}">
              <a16:creationId xmlns:a16="http://schemas.microsoft.com/office/drawing/2014/main" id="{BFF770C1-7C5D-4B66-83D1-E274A75ECBE7}"/>
            </a:ext>
          </a:extLst>
        </xdr:cNvPr>
        <xdr:cNvGrpSpPr/>
      </xdr:nvGrpSpPr>
      <xdr:grpSpPr>
        <a:xfrm>
          <a:off x="7824309" y="232270"/>
          <a:ext cx="6887734" cy="597766"/>
          <a:chOff x="17458166" y="1661020"/>
          <a:chExt cx="6982984" cy="605930"/>
        </a:xfrm>
      </xdr:grpSpPr>
      <xdr:sp macro="" textlink="">
        <xdr:nvSpPr>
          <xdr:cNvPr id="3" name="正方形/長方形 2">
            <a:extLst>
              <a:ext uri="{FF2B5EF4-FFF2-40B4-BE49-F238E27FC236}">
                <a16:creationId xmlns:a16="http://schemas.microsoft.com/office/drawing/2014/main" id="{5C3B584F-42DB-4251-9D03-F8EB77146874}"/>
              </a:ext>
            </a:extLst>
          </xdr:cNvPr>
          <xdr:cNvSpPr>
            <a:spLocks/>
          </xdr:cNvSpPr>
        </xdr:nvSpPr>
        <xdr:spPr>
          <a:xfrm>
            <a:off x="17458166" y="1661020"/>
            <a:ext cx="6982984" cy="60593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lIns="36000" rIns="36000" rtlCol="0" anchor="ctr" anchorCtr="0"/>
          <a:lstStyle/>
          <a:p>
            <a:pPr algn="l"/>
            <a:r>
              <a:rPr lang="ja-JP" altLang="en-US" sz="2400">
                <a:solidFill>
                  <a:sysClr val="windowText" lastClr="000000"/>
                </a:solidFill>
                <a:latin typeface="BIZ UD明朝 Medium" panose="02020500000000000000" pitchFamily="17" charset="-128"/>
                <a:ea typeface="BIZ UD明朝 Medium" panose="02020500000000000000" pitchFamily="17" charset="-128"/>
              </a:rPr>
              <a:t>　</a:t>
            </a:r>
            <a:r>
              <a:rPr lang="ja-JP" altLang="en-US" sz="2000">
                <a:solidFill>
                  <a:sysClr val="windowText" lastClr="000000"/>
                </a:solidFill>
                <a:latin typeface="BIZ UD明朝 Medium" panose="02020500000000000000" pitchFamily="17" charset="-128"/>
                <a:ea typeface="BIZ UD明朝 Medium" panose="02020500000000000000" pitchFamily="17" charset="-128"/>
              </a:rPr>
              <a:t>表中の　　　　　色付きセルに記入してください。</a:t>
            </a:r>
            <a:r>
              <a:rPr lang="ja-JP" altLang="en-US" sz="2400">
                <a:solidFill>
                  <a:sysClr val="windowText" lastClr="000000"/>
                </a:solidFill>
                <a:latin typeface="BIZ UD明朝 Medium" panose="02020500000000000000" pitchFamily="17" charset="-128"/>
                <a:ea typeface="BIZ UD明朝 Medium" panose="02020500000000000000" pitchFamily="17" charset="-128"/>
              </a:rPr>
              <a:t>　</a:t>
            </a:r>
            <a:endParaRPr lang="en-US" altLang="ja-JP" sz="2400">
              <a:solidFill>
                <a:sysClr val="windowText" lastClr="000000"/>
              </a:solidFill>
              <a:latin typeface="BIZ UD明朝 Medium" panose="02020500000000000000" pitchFamily="17" charset="-128"/>
              <a:ea typeface="BIZ UD明朝 Medium" panose="02020500000000000000" pitchFamily="17" charset="-128"/>
            </a:endParaRPr>
          </a:p>
          <a:p>
            <a:pPr algn="l"/>
            <a:endParaRPr lang="en-US" altLang="ja-JP" sz="1800">
              <a:solidFill>
                <a:sysClr val="windowText" lastClr="000000"/>
              </a:solidFill>
              <a:latin typeface="BIZ UD明朝 Medium" panose="02020500000000000000" pitchFamily="17" charset="-128"/>
              <a:ea typeface="BIZ UD明朝 Medium" panose="02020500000000000000" pitchFamily="17" charset="-128"/>
            </a:endParaRPr>
          </a:p>
          <a:p>
            <a:pPr algn="l"/>
            <a:r>
              <a:rPr lang="ja-JP" altLang="en-US" sz="24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a:t>
            </a:r>
            <a:endParaRPr kumimoji="1" lang="ja-JP" altLang="en-US" sz="2400">
              <a:solidFill>
                <a:sysClr val="windowText" lastClr="000000"/>
              </a:solidFill>
              <a:latin typeface="BIZ UD明朝 Medium" panose="02020500000000000000" pitchFamily="17" charset="-128"/>
              <a:ea typeface="BIZ UD明朝 Medium" panose="02020500000000000000" pitchFamily="17" charset="-128"/>
            </a:endParaRPr>
          </a:p>
        </xdr:txBody>
      </xdr:sp>
      <xdr:sp macro="" textlink="">
        <xdr:nvSpPr>
          <xdr:cNvPr id="4" name="正方形/長方形 3">
            <a:extLst>
              <a:ext uri="{FF2B5EF4-FFF2-40B4-BE49-F238E27FC236}">
                <a16:creationId xmlns:a16="http://schemas.microsoft.com/office/drawing/2014/main" id="{3E287EB0-46EA-4367-BA85-D0703FA53091}"/>
              </a:ext>
            </a:extLst>
          </xdr:cNvPr>
          <xdr:cNvSpPr/>
        </xdr:nvSpPr>
        <xdr:spPr>
          <a:xfrm>
            <a:off x="18699842" y="1758043"/>
            <a:ext cx="929366" cy="394607"/>
          </a:xfrm>
          <a:prstGeom prst="rect">
            <a:avLst/>
          </a:prstGeom>
          <a:solidFill>
            <a:schemeClr val="accent2">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xdr:colOff>
      <xdr:row>7</xdr:row>
      <xdr:rowOff>152400</xdr:rowOff>
    </xdr:from>
    <xdr:to>
      <xdr:col>8</xdr:col>
      <xdr:colOff>95250</xdr:colOff>
      <xdr:row>12</xdr:row>
      <xdr:rowOff>47625</xdr:rowOff>
    </xdr:to>
    <xdr:sp macro="" textlink="">
      <xdr:nvSpPr>
        <xdr:cNvPr id="2" name="角丸四角形 1"/>
        <xdr:cNvSpPr/>
      </xdr:nvSpPr>
      <xdr:spPr>
        <a:xfrm>
          <a:off x="704850" y="1352550"/>
          <a:ext cx="4876800" cy="75247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様式２</a:t>
          </a:r>
          <a:r>
            <a:rPr kumimoji="1" lang="ja-JP" altLang="en-US" sz="1100"/>
            <a:t>　別ファイルにワード様式があります。</a:t>
          </a:r>
          <a:endParaRPr kumimoji="1" lang="en-US" altLang="ja-JP" sz="1100"/>
        </a:p>
        <a:p>
          <a:pPr algn="l"/>
          <a:r>
            <a:rPr kumimoji="1" lang="ja-JP" altLang="en-US" sz="1100"/>
            <a:t>ファイル名：関連様式（</a:t>
          </a:r>
          <a:r>
            <a:rPr kumimoji="1" lang="en-US" altLang="ja-JP" sz="1100"/>
            <a:t>Word)</a:t>
          </a: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676275</xdr:colOff>
      <xdr:row>8</xdr:row>
      <xdr:rowOff>0</xdr:rowOff>
    </xdr:from>
    <xdr:to>
      <xdr:col>8</xdr:col>
      <xdr:colOff>66675</xdr:colOff>
      <xdr:row>12</xdr:row>
      <xdr:rowOff>66675</xdr:rowOff>
    </xdr:to>
    <xdr:sp macro="" textlink="">
      <xdr:nvSpPr>
        <xdr:cNvPr id="3" name="角丸四角形 2"/>
        <xdr:cNvSpPr/>
      </xdr:nvSpPr>
      <xdr:spPr>
        <a:xfrm>
          <a:off x="676275" y="1371600"/>
          <a:ext cx="4876800" cy="75247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様式４</a:t>
          </a:r>
          <a:r>
            <a:rPr kumimoji="1" lang="ja-JP" altLang="en-US" sz="1100"/>
            <a:t>　別ファイルにワード様式があります。</a:t>
          </a:r>
          <a:endParaRPr kumimoji="1" lang="en-US" altLang="ja-JP" sz="1100"/>
        </a:p>
        <a:p>
          <a:pPr algn="l"/>
          <a:r>
            <a:rPr kumimoji="1" lang="ja-JP" altLang="en-US" sz="1100"/>
            <a:t>ファイル名：関連様式（</a:t>
          </a:r>
          <a:r>
            <a:rPr kumimoji="1" lang="en-US" altLang="ja-JP" sz="1100"/>
            <a:t>Word)</a:t>
          </a: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8</xdr:row>
      <xdr:rowOff>28575</xdr:rowOff>
    </xdr:from>
    <xdr:to>
      <xdr:col>8</xdr:col>
      <xdr:colOff>85725</xdr:colOff>
      <xdr:row>13</xdr:row>
      <xdr:rowOff>133350</xdr:rowOff>
    </xdr:to>
    <xdr:sp macro="" textlink="">
      <xdr:nvSpPr>
        <xdr:cNvPr id="2" name="角丸四角形 1"/>
        <xdr:cNvSpPr/>
      </xdr:nvSpPr>
      <xdr:spPr>
        <a:xfrm>
          <a:off x="695325" y="1400175"/>
          <a:ext cx="4876800" cy="9620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様式６</a:t>
          </a:r>
          <a:r>
            <a:rPr kumimoji="1" lang="ja-JP" altLang="en-US" sz="1100"/>
            <a:t>　別ファイルにワード様式があります。</a:t>
          </a:r>
          <a:endParaRPr kumimoji="1" lang="en-US" altLang="ja-JP" sz="1100"/>
        </a:p>
        <a:p>
          <a:pPr algn="l"/>
          <a:r>
            <a:rPr kumimoji="1" lang="ja-JP" altLang="en-US" sz="1100"/>
            <a:t>　　　　　　　　　　　　　　　　　（スライド変更あり・なし）</a:t>
          </a:r>
          <a:endParaRPr kumimoji="1" lang="en-US" altLang="ja-JP" sz="1100"/>
        </a:p>
        <a:p>
          <a:pPr algn="l"/>
          <a:r>
            <a:rPr kumimoji="1" lang="ja-JP" altLang="en-US" sz="1100"/>
            <a:t>ファイル名：関連様式（</a:t>
          </a:r>
          <a:r>
            <a:rPr kumimoji="1" lang="en-US" altLang="ja-JP" sz="1100"/>
            <a:t>Word)</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19" sqref="E19"/>
    </sheetView>
  </sheetViews>
  <sheetFormatPr defaultRowHeight="13.5"/>
  <sheetData/>
  <phoneticPr fontId="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topLeftCell="A4" zoomScaleNormal="100" zoomScaleSheetLayoutView="115" workbookViewId="0">
      <selection activeCell="G10" sqref="G10"/>
    </sheetView>
  </sheetViews>
  <sheetFormatPr defaultRowHeight="18.75" customHeight="1"/>
  <cols>
    <col min="1" max="2" width="6.125" style="681" customWidth="1"/>
    <col min="3" max="3" width="4.5" style="681" bestFit="1" customWidth="1"/>
    <col min="4" max="4" width="5.25" style="681" bestFit="1" customWidth="1"/>
    <col min="5" max="8" width="7.5" style="681" customWidth="1"/>
    <col min="9" max="10" width="5.625" style="681" customWidth="1"/>
    <col min="11" max="11" width="4.5" style="681" bestFit="1" customWidth="1"/>
    <col min="12" max="12" width="6.125" style="681" customWidth="1"/>
    <col min="13" max="14" width="7.5" style="681" customWidth="1"/>
    <col min="15" max="15" width="6.125" style="681" customWidth="1"/>
    <col min="16" max="16384" width="9" style="681"/>
  </cols>
  <sheetData>
    <row r="1" spans="1:15" s="337" customFormat="1" ht="15.4" customHeight="1">
      <c r="A1" s="336"/>
      <c r="B1" s="336"/>
      <c r="C1" s="336"/>
      <c r="D1" s="336"/>
      <c r="E1" s="336"/>
      <c r="F1" s="336"/>
      <c r="G1" s="336"/>
      <c r="H1" s="336"/>
      <c r="I1" s="336"/>
      <c r="J1" s="336"/>
      <c r="K1" s="336"/>
      <c r="L1" s="336"/>
      <c r="M1" s="336"/>
      <c r="O1" s="390" t="s">
        <v>172</v>
      </c>
    </row>
    <row r="2" spans="1:15" s="337" customFormat="1" ht="15.4" customHeight="1">
      <c r="A2" s="336"/>
      <c r="B2" s="336"/>
      <c r="C2" s="336"/>
      <c r="D2" s="336"/>
      <c r="E2" s="336"/>
      <c r="F2" s="336"/>
      <c r="G2" s="336"/>
      <c r="H2" s="336"/>
      <c r="I2" s="336"/>
      <c r="J2" s="344"/>
      <c r="K2" s="344"/>
      <c r="L2" s="344"/>
      <c r="M2" s="344"/>
      <c r="N2" s="344"/>
    </row>
    <row r="3" spans="1:15" s="337" customFormat="1" ht="15.4" customHeight="1">
      <c r="A3" s="661" t="s">
        <v>173</v>
      </c>
      <c r="B3" s="661"/>
      <c r="C3" s="661"/>
      <c r="D3" s="661"/>
      <c r="E3" s="661"/>
      <c r="F3" s="661"/>
      <c r="G3" s="661"/>
      <c r="H3" s="661"/>
      <c r="I3" s="661"/>
      <c r="J3" s="661"/>
      <c r="K3" s="661"/>
      <c r="L3" s="661"/>
      <c r="M3" s="661"/>
      <c r="N3" s="661"/>
    </row>
    <row r="4" spans="1:15" s="337" customFormat="1" ht="15.4" customHeight="1">
      <c r="A4" s="662" t="s">
        <v>174</v>
      </c>
      <c r="B4" s="662" t="s">
        <v>175</v>
      </c>
      <c r="C4" s="662" t="s">
        <v>23</v>
      </c>
      <c r="D4" s="662" t="s">
        <v>24</v>
      </c>
      <c r="E4" s="663" t="s">
        <v>176</v>
      </c>
      <c r="F4" s="664" t="s">
        <v>177</v>
      </c>
      <c r="G4" s="662" t="s">
        <v>178</v>
      </c>
      <c r="H4" s="665" t="s">
        <v>179</v>
      </c>
      <c r="I4" s="666" t="s">
        <v>180</v>
      </c>
      <c r="J4" s="667"/>
      <c r="K4" s="667"/>
      <c r="L4" s="667"/>
      <c r="M4" s="667"/>
      <c r="N4" s="667"/>
      <c r="O4" s="564"/>
    </row>
    <row r="5" spans="1:15" s="675" customFormat="1" ht="23.25" customHeight="1" thickBot="1">
      <c r="A5" s="668"/>
      <c r="B5" s="668"/>
      <c r="C5" s="668"/>
      <c r="D5" s="668"/>
      <c r="E5" s="669"/>
      <c r="F5" s="670"/>
      <c r="G5" s="668"/>
      <c r="H5" s="671"/>
      <c r="I5" s="672" t="s">
        <v>174</v>
      </c>
      <c r="J5" s="673" t="s">
        <v>175</v>
      </c>
      <c r="K5" s="673" t="s">
        <v>23</v>
      </c>
      <c r="L5" s="673" t="s">
        <v>24</v>
      </c>
      <c r="M5" s="674" t="s">
        <v>176</v>
      </c>
      <c r="N5" s="674" t="s">
        <v>177</v>
      </c>
      <c r="O5" s="673" t="s">
        <v>146</v>
      </c>
    </row>
    <row r="6" spans="1:15" ht="15.4" customHeight="1" thickTop="1">
      <c r="A6" s="676"/>
      <c r="B6" s="677"/>
      <c r="C6" s="678"/>
      <c r="D6" s="678"/>
      <c r="E6" s="678"/>
      <c r="F6" s="678"/>
      <c r="G6" s="678"/>
      <c r="H6" s="679"/>
      <c r="I6" s="680"/>
      <c r="J6" s="677"/>
      <c r="K6" s="678"/>
      <c r="L6" s="678"/>
      <c r="M6" s="678"/>
      <c r="N6" s="678"/>
      <c r="O6" s="678"/>
    </row>
    <row r="7" spans="1:15" ht="15.4" customHeight="1">
      <c r="A7" s="682"/>
      <c r="B7" s="682"/>
      <c r="C7" s="683"/>
      <c r="D7" s="684"/>
      <c r="E7" s="683"/>
      <c r="F7" s="683"/>
      <c r="G7" s="683"/>
      <c r="H7" s="685"/>
      <c r="I7" s="686"/>
      <c r="J7" s="687"/>
      <c r="K7" s="688"/>
      <c r="L7" s="688"/>
      <c r="M7" s="689"/>
      <c r="N7" s="689"/>
      <c r="O7" s="689"/>
    </row>
    <row r="8" spans="1:15" ht="15.4" customHeight="1">
      <c r="A8" s="687"/>
      <c r="B8" s="687"/>
      <c r="C8" s="688"/>
      <c r="D8" s="690"/>
      <c r="E8" s="691"/>
      <c r="F8" s="691"/>
      <c r="G8" s="689"/>
      <c r="H8" s="692"/>
      <c r="I8" s="686"/>
      <c r="J8" s="687"/>
      <c r="K8" s="688"/>
      <c r="L8" s="690"/>
      <c r="M8" s="689"/>
      <c r="N8" s="691"/>
      <c r="O8" s="689"/>
    </row>
    <row r="9" spans="1:15" ht="15.4" customHeight="1">
      <c r="A9" s="682"/>
      <c r="B9" s="682"/>
      <c r="C9" s="683"/>
      <c r="D9" s="684"/>
      <c r="E9" s="683"/>
      <c r="F9" s="683"/>
      <c r="G9" s="683"/>
      <c r="H9" s="685"/>
      <c r="I9" s="686"/>
      <c r="J9" s="687"/>
      <c r="K9" s="688"/>
      <c r="L9" s="688"/>
      <c r="M9" s="689"/>
      <c r="N9" s="691"/>
      <c r="O9" s="689"/>
    </row>
    <row r="10" spans="1:15" ht="15.4" customHeight="1">
      <c r="A10" s="682"/>
      <c r="B10" s="682"/>
      <c r="C10" s="683"/>
      <c r="D10" s="684"/>
      <c r="E10" s="683"/>
      <c r="F10" s="683"/>
      <c r="G10" s="683"/>
      <c r="H10" s="685"/>
      <c r="I10" s="686"/>
      <c r="J10" s="687"/>
      <c r="K10" s="688"/>
      <c r="L10" s="688"/>
      <c r="M10" s="689"/>
      <c r="N10" s="689"/>
      <c r="O10" s="689"/>
    </row>
    <row r="11" spans="1:15" ht="15.4" customHeight="1">
      <c r="A11" s="687"/>
      <c r="B11" s="687"/>
      <c r="C11" s="688"/>
      <c r="D11" s="690"/>
      <c r="E11" s="691"/>
      <c r="F11" s="691"/>
      <c r="G11" s="689"/>
      <c r="H11" s="692"/>
      <c r="I11" s="686"/>
      <c r="J11" s="687"/>
      <c r="K11" s="688"/>
      <c r="L11" s="690"/>
      <c r="M11" s="689"/>
      <c r="N11" s="691"/>
      <c r="O11" s="689"/>
    </row>
    <row r="12" spans="1:15" ht="15.4" customHeight="1">
      <c r="A12" s="682"/>
      <c r="B12" s="682"/>
      <c r="C12" s="683"/>
      <c r="D12" s="684"/>
      <c r="E12" s="683"/>
      <c r="F12" s="683"/>
      <c r="G12" s="683"/>
      <c r="H12" s="685"/>
      <c r="I12" s="686"/>
      <c r="J12" s="687"/>
      <c r="K12" s="688"/>
      <c r="L12" s="690"/>
      <c r="M12" s="689"/>
      <c r="N12" s="691"/>
      <c r="O12" s="689"/>
    </row>
    <row r="13" spans="1:15" ht="15.4" customHeight="1">
      <c r="A13" s="682"/>
      <c r="B13" s="682"/>
      <c r="C13" s="683"/>
      <c r="D13" s="684"/>
      <c r="E13" s="683"/>
      <c r="F13" s="683"/>
      <c r="G13" s="683"/>
      <c r="H13" s="685"/>
      <c r="I13" s="693"/>
      <c r="J13" s="682"/>
      <c r="K13" s="683"/>
      <c r="L13" s="684"/>
      <c r="M13" s="683"/>
      <c r="N13" s="683"/>
      <c r="O13" s="683"/>
    </row>
    <row r="14" spans="1:15" ht="15.4" customHeight="1">
      <c r="A14" s="687"/>
      <c r="B14" s="687"/>
      <c r="C14" s="688"/>
      <c r="D14" s="688"/>
      <c r="E14" s="689"/>
      <c r="F14" s="689"/>
      <c r="G14" s="689"/>
      <c r="H14" s="692"/>
      <c r="I14" s="686"/>
      <c r="J14" s="687"/>
      <c r="K14" s="688"/>
      <c r="L14" s="690"/>
      <c r="M14" s="689"/>
      <c r="N14" s="691"/>
      <c r="O14" s="689"/>
    </row>
    <row r="15" spans="1:15" ht="15.4" customHeight="1">
      <c r="A15" s="682"/>
      <c r="B15" s="682"/>
      <c r="C15" s="683"/>
      <c r="D15" s="684"/>
      <c r="E15" s="683"/>
      <c r="F15" s="683"/>
      <c r="G15" s="683"/>
      <c r="H15" s="685"/>
      <c r="I15" s="693"/>
      <c r="J15" s="682"/>
      <c r="K15" s="683"/>
      <c r="L15" s="684"/>
      <c r="M15" s="683"/>
      <c r="N15" s="683"/>
      <c r="O15" s="683"/>
    </row>
    <row r="16" spans="1:15" ht="15.4" customHeight="1">
      <c r="A16" s="687"/>
      <c r="B16" s="687"/>
      <c r="C16" s="688"/>
      <c r="D16" s="688"/>
      <c r="E16" s="689"/>
      <c r="F16" s="689"/>
      <c r="G16" s="689"/>
      <c r="H16" s="692"/>
      <c r="I16" s="686"/>
      <c r="J16" s="687"/>
      <c r="K16" s="688"/>
      <c r="L16" s="690"/>
      <c r="M16" s="689"/>
      <c r="N16" s="689"/>
      <c r="O16" s="689"/>
    </row>
    <row r="17" spans="1:15" ht="15.4" customHeight="1">
      <c r="A17" s="682"/>
      <c r="B17" s="682"/>
      <c r="C17" s="683"/>
      <c r="D17" s="684"/>
      <c r="E17" s="683"/>
      <c r="F17" s="683"/>
      <c r="G17" s="683"/>
      <c r="H17" s="685"/>
      <c r="I17" s="693"/>
      <c r="J17" s="682"/>
      <c r="K17" s="683"/>
      <c r="L17" s="684"/>
      <c r="M17" s="683"/>
      <c r="N17" s="683"/>
      <c r="O17" s="683"/>
    </row>
    <row r="18" spans="1:15" ht="15.4" customHeight="1">
      <c r="A18" s="687"/>
      <c r="B18" s="687"/>
      <c r="C18" s="688"/>
      <c r="D18" s="688"/>
      <c r="E18" s="689"/>
      <c r="F18" s="689"/>
      <c r="G18" s="689"/>
      <c r="H18" s="692"/>
      <c r="I18" s="686"/>
      <c r="J18" s="687"/>
      <c r="K18" s="688"/>
      <c r="L18" s="688"/>
      <c r="M18" s="689"/>
      <c r="N18" s="689"/>
      <c r="O18" s="689"/>
    </row>
    <row r="19" spans="1:15" ht="15.4" customHeight="1">
      <c r="A19" s="682"/>
      <c r="B19" s="682"/>
      <c r="C19" s="683"/>
      <c r="D19" s="684"/>
      <c r="E19" s="683"/>
      <c r="F19" s="683"/>
      <c r="G19" s="683"/>
      <c r="H19" s="685"/>
      <c r="I19" s="693"/>
      <c r="J19" s="682"/>
      <c r="K19" s="683"/>
      <c r="L19" s="684"/>
      <c r="M19" s="683"/>
      <c r="N19" s="683"/>
      <c r="O19" s="683"/>
    </row>
    <row r="20" spans="1:15" ht="15.4" customHeight="1">
      <c r="A20" s="687"/>
      <c r="B20" s="687"/>
      <c r="C20" s="688"/>
      <c r="D20" s="688"/>
      <c r="E20" s="689"/>
      <c r="F20" s="689"/>
      <c r="G20" s="689"/>
      <c r="H20" s="692"/>
      <c r="I20" s="686"/>
      <c r="J20" s="687"/>
      <c r="K20" s="688"/>
      <c r="L20" s="688"/>
      <c r="M20" s="689"/>
      <c r="N20" s="689"/>
      <c r="O20" s="689"/>
    </row>
    <row r="21" spans="1:15" ht="15.4" customHeight="1">
      <c r="A21" s="682"/>
      <c r="B21" s="682"/>
      <c r="C21" s="683"/>
      <c r="D21" s="684"/>
      <c r="E21" s="683"/>
      <c r="F21" s="683"/>
      <c r="G21" s="683"/>
      <c r="H21" s="685"/>
      <c r="I21" s="693"/>
      <c r="J21" s="682"/>
      <c r="K21" s="683"/>
      <c r="L21" s="684"/>
      <c r="M21" s="683"/>
      <c r="N21" s="683"/>
      <c r="O21" s="683"/>
    </row>
    <row r="22" spans="1:15" ht="15.4" customHeight="1">
      <c r="A22" s="687"/>
      <c r="B22" s="687"/>
      <c r="C22" s="688"/>
      <c r="D22" s="688"/>
      <c r="E22" s="689"/>
      <c r="F22" s="689"/>
      <c r="G22" s="689"/>
      <c r="H22" s="692"/>
      <c r="I22" s="686"/>
      <c r="J22" s="687"/>
      <c r="K22" s="688"/>
      <c r="L22" s="688"/>
      <c r="M22" s="689"/>
      <c r="N22" s="689"/>
      <c r="O22" s="689"/>
    </row>
    <row r="23" spans="1:15" ht="15.4" customHeight="1">
      <c r="A23" s="682"/>
      <c r="B23" s="682"/>
      <c r="C23" s="683"/>
      <c r="D23" s="684"/>
      <c r="E23" s="683"/>
      <c r="F23" s="683"/>
      <c r="G23" s="683"/>
      <c r="H23" s="685"/>
      <c r="I23" s="693"/>
      <c r="J23" s="682"/>
      <c r="K23" s="683"/>
      <c r="L23" s="684"/>
      <c r="M23" s="683"/>
      <c r="N23" s="683"/>
      <c r="O23" s="683"/>
    </row>
  </sheetData>
  <mergeCells count="10">
    <mergeCell ref="A3:N3"/>
    <mergeCell ref="A4:A5"/>
    <mergeCell ref="B4:B5"/>
    <mergeCell ref="C4:C5"/>
    <mergeCell ref="D4:D5"/>
    <mergeCell ref="E4:E5"/>
    <mergeCell ref="F4:F5"/>
    <mergeCell ref="G4:G5"/>
    <mergeCell ref="H4:H5"/>
    <mergeCell ref="I4:O4"/>
  </mergeCells>
  <phoneticPr fontId="1"/>
  <printOptions horizontalCentered="1"/>
  <pageMargins left="0.59055118110236227" right="0.31496062992125984" top="0.59055118110236227" bottom="0.35433070866141736"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zoomScaleNormal="100" zoomScaleSheetLayoutView="115" workbookViewId="0">
      <selection sqref="A1:E1"/>
    </sheetView>
  </sheetViews>
  <sheetFormatPr defaultRowHeight="18.75" customHeight="1"/>
  <cols>
    <col min="1" max="2" width="6.125" style="1" customWidth="1"/>
    <col min="3" max="3" width="4.5" style="1" bestFit="1" customWidth="1"/>
    <col min="4" max="4" width="5.25" style="1" bestFit="1" customWidth="1"/>
    <col min="5" max="8" width="7.5" style="1" customWidth="1"/>
    <col min="9" max="10" width="5.625" style="1" customWidth="1"/>
    <col min="11" max="11" width="4.5" style="1" bestFit="1" customWidth="1"/>
    <col min="12" max="12" width="6.125" style="1" customWidth="1"/>
    <col min="13" max="14" width="7.5" style="1" customWidth="1"/>
    <col min="15" max="15" width="6.125" style="1" customWidth="1"/>
    <col min="16" max="16384" width="9" style="1"/>
  </cols>
  <sheetData>
    <row r="1" spans="1:15" s="4" customFormat="1" ht="15.4" customHeight="1">
      <c r="A1" s="659" t="s">
        <v>293</v>
      </c>
      <c r="B1" s="660"/>
      <c r="C1" s="660"/>
      <c r="D1" s="660"/>
      <c r="E1" s="660"/>
      <c r="K1" s="1"/>
      <c r="L1" s="1"/>
      <c r="M1" s="1"/>
      <c r="O1" s="212" t="s">
        <v>172</v>
      </c>
    </row>
    <row r="2" spans="1:15" s="4" customFormat="1" ht="15.4" customHeight="1">
      <c r="A2" s="1"/>
      <c r="B2" s="1"/>
      <c r="C2" s="1"/>
      <c r="D2" s="1"/>
      <c r="E2" s="1"/>
      <c r="F2" s="1"/>
      <c r="G2" s="1"/>
      <c r="H2" s="1"/>
      <c r="I2" s="1"/>
      <c r="J2" s="227"/>
      <c r="K2" s="227"/>
      <c r="L2" s="227"/>
      <c r="M2" s="227"/>
      <c r="N2" s="227"/>
    </row>
    <row r="3" spans="1:15" s="4" customFormat="1" ht="15.4" customHeight="1">
      <c r="A3" s="590" t="s">
        <v>173</v>
      </c>
      <c r="B3" s="590"/>
      <c r="C3" s="590"/>
      <c r="D3" s="590"/>
      <c r="E3" s="590"/>
      <c r="F3" s="590"/>
      <c r="G3" s="590"/>
      <c r="H3" s="590"/>
      <c r="I3" s="590"/>
      <c r="J3" s="590"/>
      <c r="K3" s="590"/>
      <c r="L3" s="590"/>
      <c r="M3" s="590"/>
      <c r="N3" s="590"/>
    </row>
    <row r="4" spans="1:15" s="4" customFormat="1" ht="15.4" customHeight="1">
      <c r="A4" s="591" t="s">
        <v>174</v>
      </c>
      <c r="B4" s="591" t="s">
        <v>175</v>
      </c>
      <c r="C4" s="591" t="s">
        <v>23</v>
      </c>
      <c r="D4" s="591" t="s">
        <v>24</v>
      </c>
      <c r="E4" s="593" t="s">
        <v>176</v>
      </c>
      <c r="F4" s="595" t="s">
        <v>177</v>
      </c>
      <c r="G4" s="591" t="s">
        <v>178</v>
      </c>
      <c r="H4" s="597" t="s">
        <v>179</v>
      </c>
      <c r="I4" s="588" t="s">
        <v>180</v>
      </c>
      <c r="J4" s="589"/>
      <c r="K4" s="589"/>
      <c r="L4" s="589"/>
      <c r="M4" s="589"/>
      <c r="N4" s="589"/>
      <c r="O4" s="575"/>
    </row>
    <row r="5" spans="1:15" s="392" customFormat="1" ht="23.25" customHeight="1" thickBot="1">
      <c r="A5" s="592"/>
      <c r="B5" s="592"/>
      <c r="C5" s="592"/>
      <c r="D5" s="592"/>
      <c r="E5" s="594"/>
      <c r="F5" s="596"/>
      <c r="G5" s="592"/>
      <c r="H5" s="598"/>
      <c r="I5" s="396" t="s">
        <v>174</v>
      </c>
      <c r="J5" s="267" t="s">
        <v>175</v>
      </c>
      <c r="K5" s="267" t="s">
        <v>23</v>
      </c>
      <c r="L5" s="267" t="s">
        <v>24</v>
      </c>
      <c r="M5" s="266" t="s">
        <v>176</v>
      </c>
      <c r="N5" s="266" t="s">
        <v>177</v>
      </c>
      <c r="O5" s="267" t="s">
        <v>146</v>
      </c>
    </row>
    <row r="6" spans="1:15" ht="15.4" customHeight="1" thickTop="1">
      <c r="A6" s="397"/>
      <c r="B6" s="398"/>
      <c r="C6" s="399"/>
      <c r="D6" s="399"/>
      <c r="E6" s="399"/>
      <c r="F6" s="399"/>
      <c r="G6" s="399"/>
      <c r="H6" s="400"/>
      <c r="I6" s="401"/>
      <c r="J6" s="398"/>
      <c r="K6" s="399"/>
      <c r="L6" s="399"/>
      <c r="M6" s="399"/>
      <c r="N6" s="399"/>
      <c r="O6" s="399"/>
    </row>
    <row r="7" spans="1:15" ht="15.4" customHeight="1">
      <c r="A7" s="402"/>
      <c r="B7" s="402"/>
      <c r="C7" s="403"/>
      <c r="D7" s="404"/>
      <c r="E7" s="403"/>
      <c r="F7" s="403"/>
      <c r="G7" s="403"/>
      <c r="H7" s="405"/>
      <c r="I7" s="406"/>
      <c r="J7" s="407"/>
      <c r="K7" s="408"/>
      <c r="L7" s="408"/>
      <c r="M7" s="409"/>
      <c r="N7" s="409"/>
      <c r="O7" s="409"/>
    </row>
    <row r="8" spans="1:15" ht="15.4" customHeight="1">
      <c r="A8" s="407" t="s">
        <v>181</v>
      </c>
      <c r="B8" s="407" t="s">
        <v>182</v>
      </c>
      <c r="C8" s="408" t="s">
        <v>183</v>
      </c>
      <c r="D8" s="332">
        <v>3000</v>
      </c>
      <c r="E8" s="334">
        <v>2000</v>
      </c>
      <c r="F8" s="334">
        <v>6000000</v>
      </c>
      <c r="G8" s="409" t="s">
        <v>184</v>
      </c>
      <c r="H8" s="410" t="s">
        <v>185</v>
      </c>
      <c r="I8" s="406" t="s">
        <v>150</v>
      </c>
      <c r="J8" s="407" t="s">
        <v>151</v>
      </c>
      <c r="K8" s="408" t="s">
        <v>152</v>
      </c>
      <c r="L8" s="332">
        <v>700</v>
      </c>
      <c r="M8" s="409">
        <v>90</v>
      </c>
      <c r="N8" s="334">
        <v>63000</v>
      </c>
      <c r="O8" s="409" t="s">
        <v>153</v>
      </c>
    </row>
    <row r="9" spans="1:15" ht="15.4" customHeight="1">
      <c r="A9" s="402"/>
      <c r="B9" s="402"/>
      <c r="C9" s="403"/>
      <c r="D9" s="404"/>
      <c r="E9" s="403"/>
      <c r="F9" s="403"/>
      <c r="G9" s="403"/>
      <c r="H9" s="405"/>
      <c r="I9" s="406" t="s">
        <v>150</v>
      </c>
      <c r="J9" s="407" t="s">
        <v>151</v>
      </c>
      <c r="K9" s="408" t="s">
        <v>152</v>
      </c>
      <c r="L9" s="408">
        <v>300</v>
      </c>
      <c r="M9" s="409">
        <v>90</v>
      </c>
      <c r="N9" s="334">
        <v>27000</v>
      </c>
      <c r="O9" s="409" t="s">
        <v>186</v>
      </c>
    </row>
    <row r="10" spans="1:15" ht="15.4" customHeight="1">
      <c r="A10" s="402"/>
      <c r="B10" s="402"/>
      <c r="C10" s="403"/>
      <c r="D10" s="404"/>
      <c r="E10" s="403"/>
      <c r="F10" s="403"/>
      <c r="G10" s="403"/>
      <c r="H10" s="405"/>
      <c r="I10" s="406"/>
      <c r="J10" s="407"/>
      <c r="K10" s="408"/>
      <c r="L10" s="408"/>
      <c r="M10" s="409"/>
      <c r="N10" s="409"/>
      <c r="O10" s="409"/>
    </row>
    <row r="11" spans="1:15" ht="15.4" customHeight="1">
      <c r="A11" s="407" t="s">
        <v>181</v>
      </c>
      <c r="B11" s="407" t="s">
        <v>182</v>
      </c>
      <c r="C11" s="408" t="s">
        <v>183</v>
      </c>
      <c r="D11" s="332">
        <v>5000</v>
      </c>
      <c r="E11" s="334">
        <v>2000</v>
      </c>
      <c r="F11" s="334">
        <v>10000000</v>
      </c>
      <c r="G11" s="409" t="s">
        <v>184</v>
      </c>
      <c r="H11" s="410" t="s">
        <v>160</v>
      </c>
      <c r="I11" s="406" t="s">
        <v>150</v>
      </c>
      <c r="J11" s="407" t="s">
        <v>151</v>
      </c>
      <c r="K11" s="408" t="s">
        <v>152</v>
      </c>
      <c r="L11" s="332">
        <v>500</v>
      </c>
      <c r="M11" s="409">
        <v>100</v>
      </c>
      <c r="N11" s="334">
        <v>50000</v>
      </c>
      <c r="O11" s="409" t="s">
        <v>153</v>
      </c>
    </row>
    <row r="12" spans="1:15" ht="15.4" customHeight="1">
      <c r="A12" s="402"/>
      <c r="B12" s="402"/>
      <c r="C12" s="403"/>
      <c r="D12" s="404"/>
      <c r="E12" s="403"/>
      <c r="F12" s="403"/>
      <c r="G12" s="403"/>
      <c r="H12" s="405"/>
      <c r="I12" s="406" t="s">
        <v>150</v>
      </c>
      <c r="J12" s="407" t="s">
        <v>151</v>
      </c>
      <c r="K12" s="408" t="s">
        <v>152</v>
      </c>
      <c r="L12" s="332">
        <v>1000</v>
      </c>
      <c r="M12" s="409">
        <v>100</v>
      </c>
      <c r="N12" s="334">
        <v>100000</v>
      </c>
      <c r="O12" s="409" t="s">
        <v>186</v>
      </c>
    </row>
    <row r="13" spans="1:15" ht="15.4" customHeight="1">
      <c r="A13" s="402"/>
      <c r="B13" s="402"/>
      <c r="C13" s="403"/>
      <c r="D13" s="404"/>
      <c r="E13" s="403"/>
      <c r="F13" s="403"/>
      <c r="G13" s="403"/>
      <c r="H13" s="405"/>
      <c r="I13" s="411"/>
      <c r="J13" s="402"/>
      <c r="K13" s="403"/>
      <c r="L13" s="404"/>
      <c r="M13" s="403"/>
      <c r="N13" s="403"/>
      <c r="O13" s="403"/>
    </row>
    <row r="14" spans="1:15" ht="15.4" customHeight="1">
      <c r="A14" s="407" t="s">
        <v>187</v>
      </c>
      <c r="B14" s="407" t="s">
        <v>188</v>
      </c>
      <c r="C14" s="408" t="s">
        <v>189</v>
      </c>
      <c r="D14" s="408">
        <v>1</v>
      </c>
      <c r="E14" s="409" t="s">
        <v>190</v>
      </c>
      <c r="F14" s="409" t="s">
        <v>190</v>
      </c>
      <c r="G14" s="409" t="s">
        <v>191</v>
      </c>
      <c r="H14" s="410" t="s">
        <v>161</v>
      </c>
      <c r="I14" s="406" t="s">
        <v>150</v>
      </c>
      <c r="J14" s="407" t="s">
        <v>151</v>
      </c>
      <c r="K14" s="408" t="s">
        <v>152</v>
      </c>
      <c r="L14" s="332">
        <v>500</v>
      </c>
      <c r="M14" s="409">
        <v>110</v>
      </c>
      <c r="N14" s="334">
        <v>55000</v>
      </c>
      <c r="O14" s="409" t="s">
        <v>153</v>
      </c>
    </row>
    <row r="15" spans="1:15" ht="15.4" customHeight="1">
      <c r="A15" s="402"/>
      <c r="B15" s="402"/>
      <c r="C15" s="403"/>
      <c r="D15" s="404"/>
      <c r="E15" s="403"/>
      <c r="F15" s="403"/>
      <c r="G15" s="403"/>
      <c r="H15" s="405"/>
      <c r="I15" s="411"/>
      <c r="J15" s="402"/>
      <c r="K15" s="403"/>
      <c r="L15" s="404"/>
      <c r="M15" s="403"/>
      <c r="N15" s="403"/>
      <c r="O15" s="403"/>
    </row>
    <row r="16" spans="1:15" ht="15.4" customHeight="1">
      <c r="A16" s="407"/>
      <c r="B16" s="407"/>
      <c r="C16" s="408"/>
      <c r="D16" s="408"/>
      <c r="E16" s="409"/>
      <c r="F16" s="409"/>
      <c r="G16" s="409"/>
      <c r="H16" s="410"/>
      <c r="I16" s="406"/>
      <c r="J16" s="407"/>
      <c r="K16" s="408" t="s">
        <v>123</v>
      </c>
      <c r="L16" s="332">
        <v>3000</v>
      </c>
      <c r="M16" s="409"/>
      <c r="N16" s="409"/>
      <c r="O16" s="409"/>
    </row>
    <row r="17" spans="1:15" ht="15.4" customHeight="1">
      <c r="A17" s="402"/>
      <c r="B17" s="402"/>
      <c r="C17" s="403"/>
      <c r="D17" s="404"/>
      <c r="E17" s="403"/>
      <c r="F17" s="403"/>
      <c r="G17" s="403"/>
      <c r="H17" s="405"/>
      <c r="I17" s="411"/>
      <c r="J17" s="402"/>
      <c r="K17" s="403"/>
      <c r="L17" s="404"/>
      <c r="M17" s="403"/>
      <c r="N17" s="403"/>
      <c r="O17" s="403"/>
    </row>
    <row r="18" spans="1:15" ht="15.4" customHeight="1">
      <c r="A18" s="407"/>
      <c r="B18" s="407"/>
      <c r="C18" s="408"/>
      <c r="D18" s="408"/>
      <c r="E18" s="409"/>
      <c r="F18" s="409"/>
      <c r="G18" s="409"/>
      <c r="H18" s="410"/>
      <c r="I18" s="406"/>
      <c r="J18" s="407"/>
      <c r="K18" s="408"/>
      <c r="L18" s="408"/>
      <c r="M18" s="409"/>
      <c r="N18" s="409"/>
      <c r="O18" s="409"/>
    </row>
    <row r="19" spans="1:15" ht="15.4" customHeight="1">
      <c r="A19" s="402"/>
      <c r="B19" s="402"/>
      <c r="C19" s="403"/>
      <c r="D19" s="404"/>
      <c r="E19" s="403"/>
      <c r="F19" s="403"/>
      <c r="G19" s="403"/>
      <c r="H19" s="405"/>
      <c r="I19" s="411"/>
      <c r="J19" s="402"/>
      <c r="K19" s="403"/>
      <c r="L19" s="404"/>
      <c r="M19" s="403"/>
      <c r="N19" s="403"/>
      <c r="O19" s="403"/>
    </row>
    <row r="20" spans="1:15" ht="15.4" customHeight="1">
      <c r="A20" s="407"/>
      <c r="B20" s="407"/>
      <c r="C20" s="408"/>
      <c r="D20" s="408"/>
      <c r="E20" s="409"/>
      <c r="F20" s="409"/>
      <c r="G20" s="409"/>
      <c r="H20" s="410"/>
      <c r="I20" s="406"/>
      <c r="J20" s="407"/>
      <c r="K20" s="408"/>
      <c r="L20" s="408"/>
      <c r="M20" s="409"/>
      <c r="N20" s="409"/>
      <c r="O20" s="409"/>
    </row>
    <row r="21" spans="1:15" ht="15.4" customHeight="1">
      <c r="A21" s="402"/>
      <c r="B21" s="402"/>
      <c r="C21" s="403"/>
      <c r="D21" s="404"/>
      <c r="E21" s="403"/>
      <c r="F21" s="403"/>
      <c r="G21" s="403"/>
      <c r="H21" s="405"/>
      <c r="I21" s="411"/>
      <c r="J21" s="402"/>
      <c r="K21" s="403"/>
      <c r="L21" s="404"/>
      <c r="M21" s="403"/>
      <c r="N21" s="403"/>
      <c r="O21" s="403"/>
    </row>
    <row r="22" spans="1:15" ht="15.4" customHeight="1">
      <c r="A22" s="407"/>
      <c r="B22" s="407"/>
      <c r="C22" s="408"/>
      <c r="D22" s="408"/>
      <c r="E22" s="409"/>
      <c r="F22" s="409"/>
      <c r="G22" s="409"/>
      <c r="H22" s="410"/>
      <c r="I22" s="406"/>
      <c r="J22" s="407"/>
      <c r="K22" s="408"/>
      <c r="L22" s="408"/>
      <c r="M22" s="409"/>
      <c r="N22" s="409"/>
      <c r="O22" s="409"/>
    </row>
    <row r="23" spans="1:15" ht="15.4" customHeight="1">
      <c r="A23" s="402"/>
      <c r="B23" s="402"/>
      <c r="C23" s="403"/>
      <c r="D23" s="404"/>
      <c r="E23" s="403"/>
      <c r="F23" s="403"/>
      <c r="G23" s="403"/>
      <c r="H23" s="405"/>
      <c r="I23" s="411"/>
      <c r="J23" s="402"/>
      <c r="K23" s="403"/>
      <c r="L23" s="404"/>
      <c r="M23" s="403"/>
      <c r="N23" s="403"/>
      <c r="O23" s="403"/>
    </row>
  </sheetData>
  <mergeCells count="11">
    <mergeCell ref="A1:E1"/>
    <mergeCell ref="A3:N3"/>
    <mergeCell ref="A4:A5"/>
    <mergeCell ref="B4:B5"/>
    <mergeCell ref="C4:C5"/>
    <mergeCell ref="D4:D5"/>
    <mergeCell ref="E4:E5"/>
    <mergeCell ref="F4:F5"/>
    <mergeCell ref="G4:G5"/>
    <mergeCell ref="H4:H5"/>
    <mergeCell ref="I4:O4"/>
  </mergeCells>
  <phoneticPr fontId="1"/>
  <printOptions horizontalCentered="1"/>
  <pageMargins left="0.59055118110236227" right="0.31496062992125984" top="0.59055118110236227" bottom="0.35433070866141736"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view="pageBreakPreview" topLeftCell="A13" zoomScaleNormal="100" zoomScaleSheetLayoutView="100" workbookViewId="0">
      <selection activeCell="B15" sqref="B15:E15"/>
    </sheetView>
  </sheetViews>
  <sheetFormatPr defaultRowHeight="18.75" customHeight="1"/>
  <cols>
    <col min="1" max="1" width="13" style="336" bestFit="1" customWidth="1"/>
    <col min="2" max="4" width="5.625" style="336" customWidth="1"/>
    <col min="5" max="5" width="6.875" style="336" customWidth="1"/>
    <col min="6" max="6" width="3.75" style="336" customWidth="1"/>
    <col min="7" max="7" width="5.625" style="336" customWidth="1"/>
    <col min="8" max="8" width="3.75" style="336" customWidth="1"/>
    <col min="9" max="9" width="5.625" style="336" customWidth="1"/>
    <col min="10" max="10" width="3.75" style="336" customWidth="1"/>
    <col min="11" max="11" width="5.625" style="336" customWidth="1"/>
    <col min="12" max="12" width="3.75" style="336" customWidth="1"/>
    <col min="13" max="13" width="5.625" style="336" customWidth="1"/>
    <col min="14" max="14" width="3.75" style="336" customWidth="1"/>
    <col min="15" max="15" width="5.625" style="336" customWidth="1"/>
    <col min="16" max="16" width="3.75" style="336" customWidth="1"/>
    <col min="17" max="17" width="7" style="336" customWidth="1"/>
    <col min="18" max="16384" width="9" style="336"/>
  </cols>
  <sheetData>
    <row r="1" spans="1:17" s="337" customFormat="1" ht="15" customHeight="1">
      <c r="A1" s="336"/>
      <c r="B1" s="336"/>
      <c r="C1" s="336"/>
      <c r="D1" s="336"/>
      <c r="E1" s="336"/>
      <c r="F1" s="336"/>
      <c r="G1" s="336"/>
      <c r="H1" s="336"/>
      <c r="I1" s="336"/>
      <c r="J1" s="336"/>
      <c r="K1" s="336"/>
      <c r="L1" s="336"/>
      <c r="M1" s="336"/>
      <c r="Q1" s="212" t="s">
        <v>192</v>
      </c>
    </row>
    <row r="2" spans="1:17" s="337" customFormat="1" ht="15" customHeight="1">
      <c r="A2" s="336"/>
      <c r="B2" s="336"/>
      <c r="C2" s="336"/>
      <c r="D2" s="336"/>
      <c r="E2" s="336"/>
      <c r="F2" s="336"/>
      <c r="G2" s="336"/>
      <c r="H2" s="336"/>
      <c r="I2" s="336"/>
      <c r="J2" s="338"/>
      <c r="K2" s="338"/>
      <c r="L2" s="338"/>
      <c r="M2" s="338"/>
      <c r="N2" s="338"/>
    </row>
    <row r="3" spans="1:17" s="337" customFormat="1" ht="15" customHeight="1" thickBot="1">
      <c r="A3" s="599" t="s">
        <v>193</v>
      </c>
      <c r="B3" s="599"/>
      <c r="C3" s="599"/>
      <c r="D3" s="599"/>
      <c r="E3" s="599"/>
      <c r="F3" s="599"/>
      <c r="G3" s="599"/>
      <c r="H3" s="599"/>
      <c r="I3" s="599"/>
      <c r="J3" s="599"/>
      <c r="K3" s="599"/>
      <c r="L3" s="599"/>
      <c r="M3" s="599"/>
      <c r="N3" s="599"/>
      <c r="O3" s="599"/>
    </row>
    <row r="4" spans="1:17" s="413" customFormat="1" ht="21" customHeight="1" thickBot="1">
      <c r="A4" s="412" t="s">
        <v>194</v>
      </c>
      <c r="B4" s="600"/>
      <c r="C4" s="601"/>
      <c r="D4" s="601"/>
      <c r="E4" s="601"/>
      <c r="F4" s="602" t="s">
        <v>196</v>
      </c>
      <c r="G4" s="603"/>
      <c r="H4" s="600"/>
      <c r="I4" s="604"/>
      <c r="J4" s="602" t="s">
        <v>198</v>
      </c>
      <c r="K4" s="603"/>
      <c r="L4" s="600"/>
      <c r="M4" s="604"/>
      <c r="N4" s="602" t="s">
        <v>199</v>
      </c>
      <c r="O4" s="603"/>
      <c r="P4" s="600"/>
      <c r="Q4" s="604"/>
    </row>
    <row r="5" spans="1:17" s="413" customFormat="1" ht="21" customHeight="1">
      <c r="A5" s="605" t="s">
        <v>201</v>
      </c>
      <c r="B5" s="605"/>
      <c r="C5" s="605"/>
      <c r="D5" s="605"/>
      <c r="E5" s="606" t="s">
        <v>202</v>
      </c>
      <c r="F5" s="607"/>
      <c r="G5" s="607"/>
      <c r="H5" s="607"/>
      <c r="I5" s="607"/>
      <c r="J5" s="607"/>
      <c r="K5" s="607"/>
      <c r="L5" s="607"/>
      <c r="M5" s="607"/>
      <c r="N5" s="607"/>
      <c r="O5" s="607"/>
      <c r="P5" s="607"/>
      <c r="Q5" s="608"/>
    </row>
    <row r="6" spans="1:17" ht="21" customHeight="1">
      <c r="A6" s="609" t="s">
        <v>203</v>
      </c>
      <c r="B6" s="414" t="s">
        <v>43</v>
      </c>
      <c r="C6" s="415" t="s">
        <v>204</v>
      </c>
      <c r="D6" s="415" t="s">
        <v>205</v>
      </c>
      <c r="E6" s="611" t="s">
        <v>206</v>
      </c>
      <c r="F6" s="611" t="s">
        <v>207</v>
      </c>
      <c r="G6" s="613" t="s">
        <v>208</v>
      </c>
      <c r="H6" s="613" t="s">
        <v>82</v>
      </c>
      <c r="I6" s="615" t="s">
        <v>209</v>
      </c>
      <c r="J6" s="615" t="s">
        <v>82</v>
      </c>
      <c r="K6" s="613" t="s">
        <v>210</v>
      </c>
      <c r="L6" s="611" t="s">
        <v>82</v>
      </c>
      <c r="M6" s="613" t="s">
        <v>211</v>
      </c>
      <c r="N6" s="611" t="s">
        <v>212</v>
      </c>
      <c r="O6" s="618" t="s">
        <v>213</v>
      </c>
      <c r="P6" s="616" t="s">
        <v>19</v>
      </c>
      <c r="Q6" s="616" t="s">
        <v>76</v>
      </c>
    </row>
    <row r="7" spans="1:17" ht="21" customHeight="1">
      <c r="A7" s="610"/>
      <c r="B7" s="416" t="s">
        <v>214</v>
      </c>
      <c r="C7" s="417" t="s">
        <v>215</v>
      </c>
      <c r="D7" s="367" t="s">
        <v>216</v>
      </c>
      <c r="E7" s="612"/>
      <c r="F7" s="612"/>
      <c r="G7" s="614"/>
      <c r="H7" s="614"/>
      <c r="I7" s="610"/>
      <c r="J7" s="610"/>
      <c r="K7" s="614"/>
      <c r="L7" s="612"/>
      <c r="M7" s="614"/>
      <c r="N7" s="612"/>
      <c r="O7" s="619"/>
      <c r="P7" s="617"/>
      <c r="Q7" s="617"/>
    </row>
    <row r="8" spans="1:17" ht="21" customHeight="1">
      <c r="A8" s="418"/>
      <c r="B8" s="418"/>
      <c r="C8" s="419"/>
      <c r="D8" s="369"/>
      <c r="E8" s="369"/>
      <c r="F8" s="367" t="s">
        <v>207</v>
      </c>
      <c r="G8" s="419"/>
      <c r="H8" s="417" t="s">
        <v>82</v>
      </c>
      <c r="I8" s="418">
        <v>0</v>
      </c>
      <c r="J8" s="416" t="s">
        <v>82</v>
      </c>
      <c r="K8" s="419">
        <v>0</v>
      </c>
      <c r="L8" s="367" t="s">
        <v>82</v>
      </c>
      <c r="M8" s="419">
        <v>0</v>
      </c>
      <c r="N8" s="367" t="s">
        <v>212</v>
      </c>
      <c r="O8" s="369"/>
      <c r="P8" s="377" t="s">
        <v>19</v>
      </c>
      <c r="Q8" s="420">
        <v>0</v>
      </c>
    </row>
    <row r="9" spans="1:17" ht="21" customHeight="1">
      <c r="A9" s="418"/>
      <c r="B9" s="418"/>
      <c r="C9" s="417"/>
      <c r="D9" s="367"/>
      <c r="E9" s="369"/>
      <c r="F9" s="369"/>
      <c r="G9" s="419"/>
      <c r="H9" s="417"/>
      <c r="I9" s="418"/>
      <c r="J9" s="418"/>
      <c r="K9" s="417"/>
      <c r="L9" s="367"/>
      <c r="M9" s="419"/>
      <c r="N9" s="369"/>
      <c r="O9" s="419"/>
      <c r="P9" s="242"/>
      <c r="Q9" s="242"/>
    </row>
    <row r="10" spans="1:17" ht="21" customHeight="1">
      <c r="A10" s="418"/>
      <c r="B10" s="418"/>
      <c r="C10" s="419"/>
      <c r="D10" s="417"/>
      <c r="E10" s="419"/>
      <c r="F10" s="419"/>
      <c r="G10" s="419"/>
      <c r="H10" s="419"/>
      <c r="I10" s="418"/>
      <c r="J10" s="418"/>
      <c r="K10" s="419"/>
      <c r="L10" s="417"/>
      <c r="M10" s="419"/>
      <c r="N10" s="419"/>
      <c r="O10" s="419"/>
      <c r="P10" s="242"/>
      <c r="Q10" s="242"/>
    </row>
    <row r="11" spans="1:17" ht="21" customHeight="1">
      <c r="A11" s="418"/>
      <c r="B11" s="418"/>
      <c r="C11" s="417"/>
      <c r="D11" s="417"/>
      <c r="E11" s="419"/>
      <c r="F11" s="419"/>
      <c r="G11" s="419"/>
      <c r="H11" s="417"/>
      <c r="I11" s="418"/>
      <c r="J11" s="418"/>
      <c r="K11" s="417"/>
      <c r="L11" s="367"/>
      <c r="M11" s="419"/>
      <c r="N11" s="369"/>
      <c r="O11" s="419"/>
      <c r="P11" s="242"/>
      <c r="Q11" s="242"/>
    </row>
    <row r="12" spans="1:17" ht="15.4" customHeight="1">
      <c r="A12" s="418"/>
      <c r="B12" s="418"/>
      <c r="C12" s="419"/>
      <c r="D12" s="417"/>
      <c r="E12" s="419"/>
      <c r="F12" s="419"/>
      <c r="G12" s="419"/>
      <c r="H12" s="419"/>
      <c r="I12" s="418"/>
      <c r="J12" s="418"/>
      <c r="K12" s="419"/>
      <c r="L12" s="417"/>
      <c r="M12" s="419"/>
      <c r="N12" s="419"/>
      <c r="O12" s="419"/>
      <c r="P12" s="242"/>
      <c r="Q12" s="242"/>
    </row>
    <row r="13" spans="1:17" s="337" customFormat="1" ht="15" customHeight="1">
      <c r="A13" s="336"/>
      <c r="B13" s="336"/>
      <c r="C13" s="336"/>
      <c r="D13" s="336"/>
      <c r="E13" s="336"/>
      <c r="F13" s="336"/>
      <c r="G13" s="336"/>
      <c r="H13" s="336"/>
      <c r="I13" s="336"/>
      <c r="J13" s="338"/>
      <c r="K13" s="338"/>
      <c r="L13" s="338"/>
      <c r="M13" s="338"/>
      <c r="N13" s="338"/>
    </row>
    <row r="14" spans="1:17" s="337" customFormat="1" ht="15" customHeight="1" thickBot="1">
      <c r="A14" s="599" t="s">
        <v>218</v>
      </c>
      <c r="B14" s="599"/>
      <c r="C14" s="599"/>
      <c r="D14" s="599"/>
      <c r="E14" s="599"/>
      <c r="F14" s="599"/>
      <c r="G14" s="599"/>
      <c r="H14" s="599"/>
      <c r="I14" s="599"/>
      <c r="J14" s="599"/>
      <c r="K14" s="599"/>
      <c r="L14" s="599"/>
      <c r="M14" s="599"/>
      <c r="N14" s="599"/>
      <c r="O14" s="599"/>
    </row>
    <row r="15" spans="1:17" s="413" customFormat="1" ht="21" customHeight="1" thickBot="1">
      <c r="A15" s="412" t="s">
        <v>194</v>
      </c>
      <c r="B15" s="600"/>
      <c r="C15" s="601"/>
      <c r="D15" s="601"/>
      <c r="E15" s="601"/>
      <c r="F15" s="602" t="s">
        <v>196</v>
      </c>
      <c r="G15" s="603"/>
      <c r="H15" s="600"/>
      <c r="I15" s="604"/>
      <c r="J15" s="602" t="s">
        <v>198</v>
      </c>
      <c r="K15" s="603"/>
      <c r="L15" s="600"/>
      <c r="M15" s="604"/>
      <c r="N15" s="602" t="s">
        <v>199</v>
      </c>
      <c r="O15" s="603"/>
      <c r="P15" s="600"/>
      <c r="Q15" s="604"/>
    </row>
    <row r="16" spans="1:17" s="413" customFormat="1" ht="21" customHeight="1">
      <c r="A16" s="605" t="s">
        <v>201</v>
      </c>
      <c r="B16" s="605"/>
      <c r="C16" s="605"/>
      <c r="D16" s="605"/>
      <c r="E16" s="606" t="s">
        <v>202</v>
      </c>
      <c r="F16" s="607"/>
      <c r="G16" s="607"/>
      <c r="H16" s="607"/>
      <c r="I16" s="607"/>
      <c r="J16" s="607"/>
      <c r="K16" s="607"/>
      <c r="L16" s="607"/>
      <c r="M16" s="607"/>
      <c r="N16" s="607"/>
      <c r="O16" s="607"/>
      <c r="P16" s="607"/>
      <c r="Q16" s="608"/>
    </row>
    <row r="17" spans="1:17" ht="21" customHeight="1">
      <c r="A17" s="609" t="s">
        <v>203</v>
      </c>
      <c r="B17" s="414" t="s">
        <v>43</v>
      </c>
      <c r="C17" s="415" t="s">
        <v>204</v>
      </c>
      <c r="D17" s="415" t="s">
        <v>205</v>
      </c>
      <c r="E17" s="611" t="s">
        <v>206</v>
      </c>
      <c r="F17" s="611" t="s">
        <v>207</v>
      </c>
      <c r="G17" s="613" t="s">
        <v>208</v>
      </c>
      <c r="H17" s="613" t="s">
        <v>82</v>
      </c>
      <c r="I17" s="615" t="s">
        <v>209</v>
      </c>
      <c r="J17" s="615" t="s">
        <v>82</v>
      </c>
      <c r="K17" s="613" t="s">
        <v>210</v>
      </c>
      <c r="L17" s="611" t="s">
        <v>82</v>
      </c>
      <c r="M17" s="613" t="s">
        <v>211</v>
      </c>
      <c r="N17" s="611" t="s">
        <v>212</v>
      </c>
      <c r="O17" s="618" t="s">
        <v>213</v>
      </c>
      <c r="P17" s="616" t="s">
        <v>19</v>
      </c>
      <c r="Q17" s="616" t="s">
        <v>76</v>
      </c>
    </row>
    <row r="18" spans="1:17" ht="21" customHeight="1">
      <c r="A18" s="610"/>
      <c r="B18" s="416" t="s">
        <v>214</v>
      </c>
      <c r="C18" s="417" t="s">
        <v>215</v>
      </c>
      <c r="D18" s="367" t="s">
        <v>216</v>
      </c>
      <c r="E18" s="612"/>
      <c r="F18" s="612"/>
      <c r="G18" s="614"/>
      <c r="H18" s="614"/>
      <c r="I18" s="610"/>
      <c r="J18" s="610"/>
      <c r="K18" s="614"/>
      <c r="L18" s="612"/>
      <c r="M18" s="614"/>
      <c r="N18" s="612"/>
      <c r="O18" s="619"/>
      <c r="P18" s="617"/>
      <c r="Q18" s="617"/>
    </row>
    <row r="19" spans="1:17" ht="21" customHeight="1">
      <c r="A19" s="418"/>
      <c r="B19" s="418"/>
      <c r="C19" s="419"/>
      <c r="D19" s="421"/>
      <c r="E19" s="369"/>
      <c r="F19" s="367" t="s">
        <v>207</v>
      </c>
      <c r="G19" s="419"/>
      <c r="H19" s="417" t="s">
        <v>82</v>
      </c>
      <c r="I19" s="418">
        <v>0</v>
      </c>
      <c r="J19" s="416" t="s">
        <v>82</v>
      </c>
      <c r="K19" s="419">
        <v>0</v>
      </c>
      <c r="L19" s="367" t="s">
        <v>82</v>
      </c>
      <c r="M19" s="419">
        <v>0</v>
      </c>
      <c r="N19" s="367" t="s">
        <v>212</v>
      </c>
      <c r="O19" s="369"/>
      <c r="P19" s="377" t="s">
        <v>19</v>
      </c>
      <c r="Q19" s="420">
        <v>0</v>
      </c>
    </row>
    <row r="20" spans="1:17" ht="21" customHeight="1">
      <c r="A20" s="418"/>
      <c r="B20" s="418"/>
      <c r="C20" s="419"/>
      <c r="D20" s="421"/>
      <c r="E20" s="369"/>
      <c r="F20" s="367" t="s">
        <v>207</v>
      </c>
      <c r="G20" s="419"/>
      <c r="H20" s="417" t="s">
        <v>82</v>
      </c>
      <c r="I20" s="418">
        <v>0</v>
      </c>
      <c r="J20" s="416" t="s">
        <v>82</v>
      </c>
      <c r="K20" s="419">
        <v>0</v>
      </c>
      <c r="L20" s="367" t="s">
        <v>82</v>
      </c>
      <c r="M20" s="419">
        <v>0</v>
      </c>
      <c r="N20" s="367" t="s">
        <v>212</v>
      </c>
      <c r="O20" s="369"/>
      <c r="P20" s="377" t="s">
        <v>19</v>
      </c>
      <c r="Q20" s="420">
        <v>0</v>
      </c>
    </row>
    <row r="21" spans="1:17" ht="21" customHeight="1">
      <c r="A21" s="418"/>
      <c r="B21" s="418"/>
      <c r="C21" s="419"/>
      <c r="D21" s="417"/>
      <c r="E21" s="419"/>
      <c r="F21" s="419"/>
      <c r="G21" s="419"/>
      <c r="H21" s="419"/>
      <c r="I21" s="418"/>
      <c r="J21" s="418"/>
      <c r="K21" s="419"/>
      <c r="L21" s="417"/>
      <c r="M21" s="419"/>
      <c r="N21" s="419"/>
      <c r="O21" s="419"/>
      <c r="P21" s="242"/>
      <c r="Q21" s="242"/>
    </row>
    <row r="22" spans="1:17" ht="21" customHeight="1">
      <c r="A22" s="418"/>
      <c r="B22" s="418"/>
      <c r="C22" s="417"/>
      <c r="D22" s="417"/>
      <c r="E22" s="419"/>
      <c r="F22" s="419"/>
      <c r="G22" s="419"/>
      <c r="H22" s="417"/>
      <c r="I22" s="418"/>
      <c r="J22" s="418"/>
      <c r="K22" s="417"/>
      <c r="L22" s="367"/>
      <c r="M22" s="419"/>
      <c r="N22" s="369"/>
      <c r="O22" s="419"/>
      <c r="P22" s="242"/>
      <c r="Q22" s="420">
        <v>0</v>
      </c>
    </row>
    <row r="23" spans="1:17" ht="21" customHeight="1">
      <c r="A23" s="418"/>
      <c r="B23" s="418"/>
      <c r="C23" s="417"/>
      <c r="D23" s="417"/>
      <c r="E23" s="419"/>
      <c r="F23" s="419"/>
      <c r="G23" s="419"/>
      <c r="H23" s="417"/>
      <c r="I23" s="418"/>
      <c r="J23" s="418"/>
      <c r="K23" s="417"/>
      <c r="L23" s="367"/>
      <c r="M23" s="419"/>
      <c r="N23" s="369"/>
      <c r="O23" s="419" t="s">
        <v>220</v>
      </c>
      <c r="P23" s="242"/>
      <c r="Q23" s="420">
        <v>0</v>
      </c>
    </row>
    <row r="24" spans="1:17" s="337" customFormat="1" ht="15" customHeight="1">
      <c r="A24" s="336"/>
      <c r="B24" s="336"/>
      <c r="C24" s="336"/>
      <c r="D24" s="336"/>
      <c r="E24" s="336"/>
      <c r="F24" s="336"/>
      <c r="G24" s="336"/>
      <c r="H24" s="336"/>
      <c r="I24" s="336"/>
      <c r="J24" s="338"/>
      <c r="K24" s="338"/>
      <c r="L24" s="338"/>
      <c r="M24" s="338"/>
      <c r="N24" s="338"/>
    </row>
    <row r="25" spans="1:17" s="337" customFormat="1" ht="15" customHeight="1" thickBot="1">
      <c r="A25" s="599" t="s">
        <v>221</v>
      </c>
      <c r="B25" s="599"/>
      <c r="C25" s="599"/>
      <c r="D25" s="599"/>
      <c r="E25" s="599"/>
      <c r="F25" s="599"/>
      <c r="G25" s="599"/>
      <c r="H25" s="599"/>
      <c r="I25" s="599"/>
      <c r="J25" s="599"/>
      <c r="K25" s="599"/>
      <c r="L25" s="599"/>
      <c r="M25" s="599"/>
      <c r="N25" s="599"/>
      <c r="O25" s="599"/>
    </row>
    <row r="26" spans="1:17" s="413" customFormat="1" ht="21" customHeight="1" thickBot="1">
      <c r="A26" s="412" t="s">
        <v>222</v>
      </c>
      <c r="B26" s="600"/>
      <c r="C26" s="601"/>
      <c r="D26" s="601"/>
      <c r="E26" s="601"/>
      <c r="F26" s="602" t="s">
        <v>196</v>
      </c>
      <c r="G26" s="603"/>
      <c r="H26" s="600"/>
      <c r="I26" s="604"/>
      <c r="J26" s="602" t="s">
        <v>198</v>
      </c>
      <c r="K26" s="603"/>
      <c r="L26" s="600"/>
      <c r="M26" s="604"/>
      <c r="N26" s="602" t="s">
        <v>199</v>
      </c>
      <c r="O26" s="603"/>
      <c r="P26" s="600"/>
      <c r="Q26" s="604"/>
    </row>
    <row r="27" spans="1:17" s="413" customFormat="1" ht="21" customHeight="1">
      <c r="A27" s="605" t="s">
        <v>201</v>
      </c>
      <c r="B27" s="605"/>
      <c r="C27" s="605"/>
      <c r="D27" s="605"/>
      <c r="E27" s="606" t="s">
        <v>202</v>
      </c>
      <c r="F27" s="607"/>
      <c r="G27" s="607"/>
      <c r="H27" s="607"/>
      <c r="I27" s="607"/>
      <c r="J27" s="607"/>
      <c r="K27" s="607"/>
      <c r="L27" s="607"/>
      <c r="M27" s="607"/>
      <c r="N27" s="607"/>
      <c r="O27" s="607"/>
      <c r="P27" s="607"/>
      <c r="Q27" s="608"/>
    </row>
    <row r="28" spans="1:17" ht="21" customHeight="1">
      <c r="A28" s="609" t="s">
        <v>203</v>
      </c>
      <c r="B28" s="414" t="s">
        <v>43</v>
      </c>
      <c r="C28" s="415" t="s">
        <v>204</v>
      </c>
      <c r="D28" s="415" t="s">
        <v>205</v>
      </c>
      <c r="E28" s="620"/>
      <c r="F28" s="621"/>
      <c r="G28" s="613" t="s">
        <v>223</v>
      </c>
      <c r="H28" s="613" t="s">
        <v>224</v>
      </c>
      <c r="I28" s="611" t="s">
        <v>206</v>
      </c>
      <c r="J28" s="611" t="s">
        <v>207</v>
      </c>
      <c r="K28" s="613" t="s">
        <v>210</v>
      </c>
      <c r="L28" s="611" t="s">
        <v>82</v>
      </c>
      <c r="M28" s="613" t="s">
        <v>211</v>
      </c>
      <c r="N28" s="611" t="s">
        <v>212</v>
      </c>
      <c r="O28" s="626" t="s">
        <v>225</v>
      </c>
      <c r="P28" s="616" t="s">
        <v>19</v>
      </c>
      <c r="Q28" s="616" t="s">
        <v>76</v>
      </c>
    </row>
    <row r="29" spans="1:17" ht="21" customHeight="1">
      <c r="A29" s="610"/>
      <c r="B29" s="416" t="s">
        <v>214</v>
      </c>
      <c r="C29" s="417" t="s">
        <v>215</v>
      </c>
      <c r="D29" s="367" t="s">
        <v>216</v>
      </c>
      <c r="E29" s="622"/>
      <c r="F29" s="623"/>
      <c r="G29" s="614"/>
      <c r="H29" s="614"/>
      <c r="I29" s="612"/>
      <c r="J29" s="612"/>
      <c r="K29" s="614"/>
      <c r="L29" s="612"/>
      <c r="M29" s="614"/>
      <c r="N29" s="612"/>
      <c r="O29" s="614"/>
      <c r="P29" s="617"/>
      <c r="Q29" s="617"/>
    </row>
    <row r="30" spans="1:17" ht="21" customHeight="1">
      <c r="A30" s="418"/>
      <c r="B30" s="418"/>
      <c r="C30" s="419"/>
      <c r="D30" s="369"/>
      <c r="E30" s="624"/>
      <c r="F30" s="625"/>
      <c r="G30" s="419"/>
      <c r="H30" s="417" t="s">
        <v>224</v>
      </c>
      <c r="I30" s="369"/>
      <c r="J30" s="367" t="s">
        <v>207</v>
      </c>
      <c r="K30" s="419">
        <v>0</v>
      </c>
      <c r="L30" s="367" t="s">
        <v>82</v>
      </c>
      <c r="M30" s="419">
        <v>0</v>
      </c>
      <c r="N30" s="367" t="s">
        <v>212</v>
      </c>
      <c r="O30" s="369">
        <v>0</v>
      </c>
      <c r="P30" s="377" t="s">
        <v>19</v>
      </c>
      <c r="Q30" s="420">
        <v>0</v>
      </c>
    </row>
    <row r="31" spans="1:17" ht="21" customHeight="1">
      <c r="A31" s="418"/>
      <c r="B31" s="418"/>
      <c r="C31" s="417"/>
      <c r="D31" s="367"/>
      <c r="E31" s="369"/>
      <c r="F31" s="369"/>
      <c r="G31" s="419"/>
      <c r="H31" s="417"/>
      <c r="I31" s="418"/>
      <c r="J31" s="418"/>
      <c r="K31" s="417"/>
      <c r="L31" s="367"/>
      <c r="M31" s="419"/>
      <c r="N31" s="369"/>
      <c r="O31" s="419"/>
      <c r="P31" s="242"/>
      <c r="Q31" s="242"/>
    </row>
    <row r="32" spans="1:17" ht="21" customHeight="1">
      <c r="A32" s="418"/>
      <c r="B32" s="418"/>
      <c r="C32" s="419"/>
      <c r="D32" s="417"/>
      <c r="E32" s="419"/>
      <c r="F32" s="419"/>
      <c r="G32" s="419"/>
      <c r="H32" s="419"/>
      <c r="I32" s="418"/>
      <c r="J32" s="418"/>
      <c r="K32" s="419"/>
      <c r="L32" s="417"/>
      <c r="M32" s="419"/>
      <c r="N32" s="419"/>
      <c r="O32" s="419"/>
      <c r="P32" s="242"/>
      <c r="Q32" s="242"/>
    </row>
    <row r="33" spans="1:17" ht="21" customHeight="1">
      <c r="A33" s="418"/>
      <c r="B33" s="418"/>
      <c r="C33" s="417"/>
      <c r="D33" s="417"/>
      <c r="E33" s="419"/>
      <c r="F33" s="419"/>
      <c r="G33" s="419"/>
      <c r="H33" s="417"/>
      <c r="I33" s="418"/>
      <c r="J33" s="418"/>
      <c r="K33" s="417"/>
      <c r="L33" s="367"/>
      <c r="M33" s="419"/>
      <c r="N33" s="369"/>
      <c r="O33" s="419"/>
      <c r="P33" s="242"/>
      <c r="Q33" s="242"/>
    </row>
  </sheetData>
  <mergeCells count="72">
    <mergeCell ref="E30:F30"/>
    <mergeCell ref="L28:L29"/>
    <mergeCell ref="M28:M29"/>
    <mergeCell ref="N28:N29"/>
    <mergeCell ref="O28:O29"/>
    <mergeCell ref="P28:P29"/>
    <mergeCell ref="Q28:Q29"/>
    <mergeCell ref="P26:Q26"/>
    <mergeCell ref="A27:D27"/>
    <mergeCell ref="E27:Q27"/>
    <mergeCell ref="A28:A29"/>
    <mergeCell ref="E28:F29"/>
    <mergeCell ref="G28:G29"/>
    <mergeCell ref="H28:H29"/>
    <mergeCell ref="I28:I29"/>
    <mergeCell ref="J28:J29"/>
    <mergeCell ref="K28:K29"/>
    <mergeCell ref="A25:O25"/>
    <mergeCell ref="B26:E26"/>
    <mergeCell ref="F26:G26"/>
    <mergeCell ref="H26:I26"/>
    <mergeCell ref="J26:K26"/>
    <mergeCell ref="L26:M26"/>
    <mergeCell ref="N26:O26"/>
    <mergeCell ref="Q17:Q18"/>
    <mergeCell ref="A16:D16"/>
    <mergeCell ref="E16:Q16"/>
    <mergeCell ref="A17:A18"/>
    <mergeCell ref="E17:E18"/>
    <mergeCell ref="F17:F18"/>
    <mergeCell ref="G17:G18"/>
    <mergeCell ref="H17:H18"/>
    <mergeCell ref="I17:I18"/>
    <mergeCell ref="J17:J18"/>
    <mergeCell ref="K17:K18"/>
    <mergeCell ref="L17:L18"/>
    <mergeCell ref="M17:M18"/>
    <mergeCell ref="N17:N18"/>
    <mergeCell ref="O17:O18"/>
    <mergeCell ref="P17:P18"/>
    <mergeCell ref="P15:Q15"/>
    <mergeCell ref="K6:K7"/>
    <mergeCell ref="L6:L7"/>
    <mergeCell ref="M6:M7"/>
    <mergeCell ref="N6:N7"/>
    <mergeCell ref="O6:O7"/>
    <mergeCell ref="P6:P7"/>
    <mergeCell ref="A14:O14"/>
    <mergeCell ref="B15:E15"/>
    <mergeCell ref="F15:G15"/>
    <mergeCell ref="H15:I15"/>
    <mergeCell ref="J15:K15"/>
    <mergeCell ref="L15:M15"/>
    <mergeCell ref="N15:O15"/>
    <mergeCell ref="P4:Q4"/>
    <mergeCell ref="A5:D5"/>
    <mergeCell ref="E5:Q5"/>
    <mergeCell ref="A6:A7"/>
    <mergeCell ref="E6:E7"/>
    <mergeCell ref="F6:F7"/>
    <mergeCell ref="G6:G7"/>
    <mergeCell ref="H6:H7"/>
    <mergeCell ref="I6:I7"/>
    <mergeCell ref="J6:J7"/>
    <mergeCell ref="Q6:Q7"/>
    <mergeCell ref="A3:O3"/>
    <mergeCell ref="B4:E4"/>
    <mergeCell ref="F4:G4"/>
    <mergeCell ref="H4:I4"/>
    <mergeCell ref="J4:K4"/>
    <mergeCell ref="L4:M4"/>
    <mergeCell ref="N4:O4"/>
  </mergeCells>
  <phoneticPr fontId="1"/>
  <printOptions horizontalCentered="1"/>
  <pageMargins left="0.59055118110236227" right="0.31496062992125984" top="0.59055118110236227" bottom="0.35433070866141736"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view="pageBreakPreview" zoomScaleNormal="100" zoomScaleSheetLayoutView="100" workbookViewId="0">
      <selection sqref="A1:E1"/>
    </sheetView>
  </sheetViews>
  <sheetFormatPr defaultRowHeight="18.75" customHeight="1"/>
  <cols>
    <col min="1" max="1" width="13" style="1" bestFit="1" customWidth="1"/>
    <col min="2" max="4" width="5.625" style="1" customWidth="1"/>
    <col min="5" max="5" width="6.875" style="1" customWidth="1"/>
    <col min="6" max="6" width="3.75" style="1" customWidth="1"/>
    <col min="7" max="7" width="5.625" style="1" customWidth="1"/>
    <col min="8" max="8" width="3.75" style="1" customWidth="1"/>
    <col min="9" max="9" width="5.625" style="1" customWidth="1"/>
    <col min="10" max="10" width="3.75" style="1" customWidth="1"/>
    <col min="11" max="11" width="5.625" style="1" customWidth="1"/>
    <col min="12" max="12" width="3.75" style="1" customWidth="1"/>
    <col min="13" max="13" width="5.625" style="1" customWidth="1"/>
    <col min="14" max="14" width="3.75" style="1" customWidth="1"/>
    <col min="15" max="15" width="5.625" style="1" customWidth="1"/>
    <col min="16" max="16" width="3.75" style="1" customWidth="1"/>
    <col min="17" max="17" width="7" style="1" customWidth="1"/>
    <col min="18" max="16384" width="9" style="1"/>
  </cols>
  <sheetData>
    <row r="1" spans="1:17" s="4" customFormat="1" ht="15" customHeight="1">
      <c r="A1" s="659" t="s">
        <v>293</v>
      </c>
      <c r="B1" s="660"/>
      <c r="C1" s="660"/>
      <c r="D1" s="660"/>
      <c r="E1" s="660"/>
      <c r="F1" s="1"/>
      <c r="G1" s="1"/>
      <c r="H1" s="1"/>
      <c r="I1" s="1"/>
      <c r="J1" s="1"/>
      <c r="K1" s="1"/>
      <c r="L1" s="1"/>
      <c r="M1" s="1"/>
      <c r="Q1" s="212" t="s">
        <v>192</v>
      </c>
    </row>
    <row r="2" spans="1:17" s="4" customFormat="1" ht="15" customHeight="1">
      <c r="A2" s="1"/>
      <c r="B2" s="1"/>
      <c r="C2" s="1"/>
      <c r="D2" s="1"/>
      <c r="E2" s="1"/>
      <c r="F2" s="1"/>
      <c r="G2" s="1"/>
      <c r="H2" s="1"/>
      <c r="I2" s="1"/>
      <c r="J2" s="227"/>
      <c r="K2" s="227"/>
      <c r="L2" s="227"/>
      <c r="M2" s="227"/>
      <c r="N2" s="227"/>
    </row>
    <row r="3" spans="1:17" s="4" customFormat="1" ht="15" customHeight="1" thickBot="1">
      <c r="A3" s="635" t="s">
        <v>193</v>
      </c>
      <c r="B3" s="635"/>
      <c r="C3" s="635"/>
      <c r="D3" s="635"/>
      <c r="E3" s="635"/>
      <c r="F3" s="635"/>
      <c r="G3" s="635"/>
      <c r="H3" s="635"/>
      <c r="I3" s="635"/>
      <c r="J3" s="635"/>
      <c r="K3" s="635"/>
      <c r="L3" s="635"/>
      <c r="M3" s="635"/>
      <c r="N3" s="635"/>
      <c r="O3" s="635"/>
    </row>
    <row r="4" spans="1:17" s="392" customFormat="1" ht="21" customHeight="1" thickBot="1">
      <c r="A4" s="422" t="s">
        <v>194</v>
      </c>
      <c r="B4" s="630" t="s">
        <v>195</v>
      </c>
      <c r="C4" s="636"/>
      <c r="D4" s="636"/>
      <c r="E4" s="631"/>
      <c r="F4" s="637" t="s">
        <v>196</v>
      </c>
      <c r="G4" s="638"/>
      <c r="H4" s="630" t="s">
        <v>197</v>
      </c>
      <c r="I4" s="631"/>
      <c r="J4" s="637" t="s">
        <v>198</v>
      </c>
      <c r="K4" s="638"/>
      <c r="L4" s="630" t="s">
        <v>197</v>
      </c>
      <c r="M4" s="631"/>
      <c r="N4" s="637" t="s">
        <v>199</v>
      </c>
      <c r="O4" s="638"/>
      <c r="P4" s="630" t="s">
        <v>200</v>
      </c>
      <c r="Q4" s="631"/>
    </row>
    <row r="5" spans="1:17" s="392" customFormat="1" ht="21" customHeight="1">
      <c r="A5" s="606" t="s">
        <v>201</v>
      </c>
      <c r="B5" s="607"/>
      <c r="C5" s="607"/>
      <c r="D5" s="608"/>
      <c r="E5" s="632" t="s">
        <v>202</v>
      </c>
      <c r="F5" s="633"/>
      <c r="G5" s="633"/>
      <c r="H5" s="633"/>
      <c r="I5" s="633"/>
      <c r="J5" s="633"/>
      <c r="K5" s="633"/>
      <c r="L5" s="633"/>
      <c r="M5" s="633"/>
      <c r="N5" s="633"/>
      <c r="O5" s="633"/>
      <c r="P5" s="633"/>
      <c r="Q5" s="634"/>
    </row>
    <row r="6" spans="1:17" ht="21" customHeight="1">
      <c r="A6" s="615" t="s">
        <v>203</v>
      </c>
      <c r="B6" s="414" t="s">
        <v>43</v>
      </c>
      <c r="C6" s="415" t="s">
        <v>204</v>
      </c>
      <c r="D6" s="415" t="s">
        <v>205</v>
      </c>
      <c r="E6" s="611" t="s">
        <v>206</v>
      </c>
      <c r="F6" s="611" t="s">
        <v>207</v>
      </c>
      <c r="G6" s="613" t="s">
        <v>208</v>
      </c>
      <c r="H6" s="613" t="s">
        <v>82</v>
      </c>
      <c r="I6" s="615" t="s">
        <v>209</v>
      </c>
      <c r="J6" s="615" t="s">
        <v>82</v>
      </c>
      <c r="K6" s="613" t="s">
        <v>210</v>
      </c>
      <c r="L6" s="611" t="s">
        <v>82</v>
      </c>
      <c r="M6" s="613" t="s">
        <v>211</v>
      </c>
      <c r="N6" s="611" t="s">
        <v>212</v>
      </c>
      <c r="O6" s="618" t="s">
        <v>213</v>
      </c>
      <c r="P6" s="616" t="s">
        <v>19</v>
      </c>
      <c r="Q6" s="616" t="s">
        <v>76</v>
      </c>
    </row>
    <row r="7" spans="1:17" ht="21" customHeight="1">
      <c r="A7" s="610"/>
      <c r="B7" s="416" t="s">
        <v>214</v>
      </c>
      <c r="C7" s="417" t="s">
        <v>215</v>
      </c>
      <c r="D7" s="367" t="s">
        <v>216</v>
      </c>
      <c r="E7" s="612"/>
      <c r="F7" s="612"/>
      <c r="G7" s="614"/>
      <c r="H7" s="614"/>
      <c r="I7" s="610"/>
      <c r="J7" s="610"/>
      <c r="K7" s="614"/>
      <c r="L7" s="612"/>
      <c r="M7" s="614"/>
      <c r="N7" s="612"/>
      <c r="O7" s="639"/>
      <c r="P7" s="617"/>
      <c r="Q7" s="617"/>
    </row>
    <row r="8" spans="1:17" ht="21" customHeight="1">
      <c r="A8" s="407" t="s">
        <v>217</v>
      </c>
      <c r="B8" s="407">
        <v>30</v>
      </c>
      <c r="C8" s="409">
        <v>110</v>
      </c>
      <c r="D8" s="334">
        <v>29</v>
      </c>
      <c r="E8" s="334">
        <v>81000</v>
      </c>
      <c r="F8" s="332" t="s">
        <v>207</v>
      </c>
      <c r="G8" s="409">
        <v>0.7</v>
      </c>
      <c r="H8" s="408" t="s">
        <v>82</v>
      </c>
      <c r="I8" s="407">
        <v>0</v>
      </c>
      <c r="J8" s="423" t="s">
        <v>82</v>
      </c>
      <c r="K8" s="409">
        <v>0</v>
      </c>
      <c r="L8" s="332" t="s">
        <v>82</v>
      </c>
      <c r="M8" s="409">
        <v>0</v>
      </c>
      <c r="N8" s="332" t="s">
        <v>212</v>
      </c>
      <c r="O8" s="334">
        <v>1880</v>
      </c>
      <c r="P8" s="291" t="s">
        <v>19</v>
      </c>
      <c r="Q8" s="424">
        <v>139580</v>
      </c>
    </row>
    <row r="9" spans="1:17" ht="21" customHeight="1">
      <c r="A9" s="407"/>
      <c r="B9" s="407"/>
      <c r="C9" s="408"/>
      <c r="D9" s="332"/>
      <c r="E9" s="334"/>
      <c r="F9" s="334"/>
      <c r="G9" s="409"/>
      <c r="H9" s="408"/>
      <c r="I9" s="407"/>
      <c r="J9" s="407"/>
      <c r="K9" s="408"/>
      <c r="L9" s="332"/>
      <c r="M9" s="409"/>
      <c r="N9" s="334"/>
      <c r="O9" s="409"/>
      <c r="P9" s="234"/>
      <c r="Q9" s="234"/>
    </row>
    <row r="10" spans="1:17" ht="21" customHeight="1">
      <c r="A10" s="402"/>
      <c r="B10" s="402"/>
      <c r="C10" s="403"/>
      <c r="D10" s="404"/>
      <c r="E10" s="403"/>
      <c r="F10" s="403"/>
      <c r="G10" s="403"/>
      <c r="H10" s="403"/>
      <c r="I10" s="402"/>
      <c r="J10" s="402"/>
      <c r="K10" s="403"/>
      <c r="L10" s="404"/>
      <c r="M10" s="403"/>
      <c r="N10" s="403"/>
      <c r="O10" s="403"/>
      <c r="P10" s="234"/>
      <c r="Q10" s="234"/>
    </row>
    <row r="11" spans="1:17" ht="21" customHeight="1">
      <c r="A11" s="407"/>
      <c r="B11" s="407"/>
      <c r="C11" s="408"/>
      <c r="D11" s="408"/>
      <c r="E11" s="409"/>
      <c r="F11" s="409"/>
      <c r="G11" s="409"/>
      <c r="H11" s="408"/>
      <c r="I11" s="407"/>
      <c r="J11" s="407"/>
      <c r="K11" s="408"/>
      <c r="L11" s="332"/>
      <c r="M11" s="409"/>
      <c r="N11" s="334"/>
      <c r="O11" s="409"/>
      <c r="P11" s="234"/>
      <c r="Q11" s="234"/>
    </row>
    <row r="12" spans="1:17" ht="15.4" customHeight="1">
      <c r="A12" s="402"/>
      <c r="B12" s="402"/>
      <c r="C12" s="403"/>
      <c r="D12" s="404"/>
      <c r="E12" s="403"/>
      <c r="F12" s="403"/>
      <c r="G12" s="403"/>
      <c r="H12" s="403"/>
      <c r="I12" s="402"/>
      <c r="J12" s="402"/>
      <c r="K12" s="403"/>
      <c r="L12" s="404"/>
      <c r="M12" s="403"/>
      <c r="N12" s="403"/>
      <c r="O12" s="403"/>
      <c r="P12" s="234"/>
      <c r="Q12" s="234"/>
    </row>
    <row r="13" spans="1:17" s="4" customFormat="1" ht="15" customHeight="1">
      <c r="A13" s="1"/>
      <c r="B13" s="1"/>
      <c r="C13" s="1"/>
      <c r="D13" s="1"/>
      <c r="E13" s="1"/>
      <c r="F13" s="1"/>
      <c r="G13" s="1"/>
      <c r="H13" s="1"/>
      <c r="I13" s="1"/>
      <c r="J13" s="227"/>
      <c r="K13" s="227"/>
      <c r="L13" s="227"/>
      <c r="M13" s="227"/>
      <c r="N13" s="227"/>
    </row>
    <row r="14" spans="1:17" s="4" customFormat="1" ht="15" customHeight="1" thickBot="1">
      <c r="A14" s="635" t="s">
        <v>218</v>
      </c>
      <c r="B14" s="635"/>
      <c r="C14" s="635"/>
      <c r="D14" s="635"/>
      <c r="E14" s="635"/>
      <c r="F14" s="635"/>
      <c r="G14" s="635"/>
      <c r="H14" s="635"/>
      <c r="I14" s="635"/>
      <c r="J14" s="635"/>
      <c r="K14" s="635"/>
      <c r="L14" s="635"/>
      <c r="M14" s="635"/>
      <c r="N14" s="635"/>
      <c r="O14" s="635"/>
    </row>
    <row r="15" spans="1:17" s="392" customFormat="1" ht="21" customHeight="1" thickBot="1">
      <c r="A15" s="422" t="s">
        <v>194</v>
      </c>
      <c r="B15" s="630" t="s">
        <v>188</v>
      </c>
      <c r="C15" s="636"/>
      <c r="D15" s="636"/>
      <c r="E15" s="631"/>
      <c r="F15" s="637" t="s">
        <v>196</v>
      </c>
      <c r="G15" s="638"/>
      <c r="H15" s="630" t="s">
        <v>197</v>
      </c>
      <c r="I15" s="631"/>
      <c r="J15" s="637" t="s">
        <v>198</v>
      </c>
      <c r="K15" s="638"/>
      <c r="L15" s="630" t="s">
        <v>197</v>
      </c>
      <c r="M15" s="631"/>
      <c r="N15" s="637" t="s">
        <v>199</v>
      </c>
      <c r="O15" s="638"/>
      <c r="P15" s="630" t="s">
        <v>200</v>
      </c>
      <c r="Q15" s="631"/>
    </row>
    <row r="16" spans="1:17" s="392" customFormat="1" ht="21" customHeight="1">
      <c r="A16" s="606" t="s">
        <v>201</v>
      </c>
      <c r="B16" s="607"/>
      <c r="C16" s="607"/>
      <c r="D16" s="608"/>
      <c r="E16" s="632" t="s">
        <v>202</v>
      </c>
      <c r="F16" s="633"/>
      <c r="G16" s="633"/>
      <c r="H16" s="633"/>
      <c r="I16" s="633"/>
      <c r="J16" s="633"/>
      <c r="K16" s="633"/>
      <c r="L16" s="633"/>
      <c r="M16" s="633"/>
      <c r="N16" s="633"/>
      <c r="O16" s="633"/>
      <c r="P16" s="633"/>
      <c r="Q16" s="634"/>
    </row>
    <row r="17" spans="1:17" ht="21" customHeight="1">
      <c r="A17" s="615" t="s">
        <v>203</v>
      </c>
      <c r="B17" s="414" t="s">
        <v>43</v>
      </c>
      <c r="C17" s="415" t="s">
        <v>204</v>
      </c>
      <c r="D17" s="415" t="s">
        <v>205</v>
      </c>
      <c r="E17" s="611" t="s">
        <v>206</v>
      </c>
      <c r="F17" s="611" t="s">
        <v>207</v>
      </c>
      <c r="G17" s="613" t="s">
        <v>208</v>
      </c>
      <c r="H17" s="613" t="s">
        <v>82</v>
      </c>
      <c r="I17" s="615" t="s">
        <v>209</v>
      </c>
      <c r="J17" s="615" t="s">
        <v>82</v>
      </c>
      <c r="K17" s="613" t="s">
        <v>210</v>
      </c>
      <c r="L17" s="611" t="s">
        <v>82</v>
      </c>
      <c r="M17" s="613" t="s">
        <v>211</v>
      </c>
      <c r="N17" s="611" t="s">
        <v>212</v>
      </c>
      <c r="O17" s="618" t="s">
        <v>213</v>
      </c>
      <c r="P17" s="616" t="s">
        <v>19</v>
      </c>
      <c r="Q17" s="616" t="s">
        <v>76</v>
      </c>
    </row>
    <row r="18" spans="1:17" ht="21" customHeight="1">
      <c r="A18" s="610"/>
      <c r="B18" s="416" t="s">
        <v>214</v>
      </c>
      <c r="C18" s="417" t="s">
        <v>215</v>
      </c>
      <c r="D18" s="367" t="s">
        <v>216</v>
      </c>
      <c r="E18" s="612"/>
      <c r="F18" s="612"/>
      <c r="G18" s="614"/>
      <c r="H18" s="614"/>
      <c r="I18" s="610"/>
      <c r="J18" s="610"/>
      <c r="K18" s="614"/>
      <c r="L18" s="612"/>
      <c r="M18" s="614"/>
      <c r="N18" s="612"/>
      <c r="O18" s="639"/>
      <c r="P18" s="617"/>
      <c r="Q18" s="617"/>
    </row>
    <row r="19" spans="1:17" ht="21" customHeight="1">
      <c r="A19" s="407" t="s">
        <v>217</v>
      </c>
      <c r="B19" s="407">
        <v>20</v>
      </c>
      <c r="C19" s="409">
        <v>50</v>
      </c>
      <c r="D19" s="425">
        <v>19.972999999999999</v>
      </c>
      <c r="E19" s="334">
        <v>42000</v>
      </c>
      <c r="F19" s="332" t="s">
        <v>207</v>
      </c>
      <c r="G19" s="409">
        <v>0.7</v>
      </c>
      <c r="H19" s="408" t="s">
        <v>82</v>
      </c>
      <c r="I19" s="407">
        <v>0</v>
      </c>
      <c r="J19" s="423" t="s">
        <v>82</v>
      </c>
      <c r="K19" s="409">
        <v>0</v>
      </c>
      <c r="L19" s="332" t="s">
        <v>82</v>
      </c>
      <c r="M19" s="409">
        <v>0</v>
      </c>
      <c r="N19" s="332" t="s">
        <v>212</v>
      </c>
      <c r="O19" s="334">
        <v>1355</v>
      </c>
      <c r="P19" s="291" t="s">
        <v>19</v>
      </c>
      <c r="Q19" s="424">
        <v>72755</v>
      </c>
    </row>
    <row r="20" spans="1:17" ht="21" customHeight="1">
      <c r="A20" s="407" t="s">
        <v>219</v>
      </c>
      <c r="B20" s="407">
        <v>40</v>
      </c>
      <c r="C20" s="409">
        <v>50</v>
      </c>
      <c r="D20" s="425">
        <v>1.3220000000000001</v>
      </c>
      <c r="E20" s="334">
        <v>18500</v>
      </c>
      <c r="F20" s="332" t="s">
        <v>207</v>
      </c>
      <c r="G20" s="409">
        <v>0.6</v>
      </c>
      <c r="H20" s="408" t="s">
        <v>82</v>
      </c>
      <c r="I20" s="407">
        <v>0</v>
      </c>
      <c r="J20" s="423" t="s">
        <v>82</v>
      </c>
      <c r="K20" s="409">
        <v>0</v>
      </c>
      <c r="L20" s="332" t="s">
        <v>82</v>
      </c>
      <c r="M20" s="409">
        <v>0</v>
      </c>
      <c r="N20" s="332" t="s">
        <v>212</v>
      </c>
      <c r="O20" s="334">
        <v>650</v>
      </c>
      <c r="P20" s="291" t="s">
        <v>19</v>
      </c>
      <c r="Q20" s="424">
        <v>30250</v>
      </c>
    </row>
    <row r="21" spans="1:17" ht="21" customHeight="1">
      <c r="A21" s="402"/>
      <c r="B21" s="402"/>
      <c r="C21" s="403"/>
      <c r="D21" s="404"/>
      <c r="E21" s="403"/>
      <c r="F21" s="403"/>
      <c r="G21" s="403"/>
      <c r="H21" s="403"/>
      <c r="I21" s="402"/>
      <c r="J21" s="402"/>
      <c r="K21" s="403"/>
      <c r="L21" s="404"/>
      <c r="M21" s="403"/>
      <c r="N21" s="403"/>
      <c r="O21" s="403"/>
      <c r="P21" s="234"/>
      <c r="Q21" s="234"/>
    </row>
    <row r="22" spans="1:17" ht="21" customHeight="1">
      <c r="A22" s="407"/>
      <c r="B22" s="407"/>
      <c r="C22" s="408"/>
      <c r="D22" s="408"/>
      <c r="E22" s="409"/>
      <c r="F22" s="409"/>
      <c r="G22" s="409"/>
      <c r="H22" s="408"/>
      <c r="I22" s="407"/>
      <c r="J22" s="407"/>
      <c r="K22" s="408"/>
      <c r="L22" s="332"/>
      <c r="M22" s="409"/>
      <c r="N22" s="334"/>
      <c r="O22" s="409"/>
      <c r="P22" s="234"/>
      <c r="Q22" s="424">
        <v>103005</v>
      </c>
    </row>
    <row r="23" spans="1:17" ht="21" customHeight="1">
      <c r="A23" s="407"/>
      <c r="B23" s="407"/>
      <c r="C23" s="408"/>
      <c r="D23" s="408"/>
      <c r="E23" s="409"/>
      <c r="F23" s="409"/>
      <c r="G23" s="409"/>
      <c r="H23" s="408"/>
      <c r="I23" s="407"/>
      <c r="J23" s="407"/>
      <c r="K23" s="408"/>
      <c r="L23" s="332"/>
      <c r="M23" s="409"/>
      <c r="N23" s="334"/>
      <c r="O23" s="419" t="s">
        <v>220</v>
      </c>
      <c r="P23" s="234"/>
      <c r="Q23" s="424">
        <v>206010</v>
      </c>
    </row>
    <row r="24" spans="1:17" s="4" customFormat="1" ht="15" customHeight="1">
      <c r="A24" s="1"/>
      <c r="B24" s="1"/>
      <c r="C24" s="1"/>
      <c r="D24" s="1"/>
      <c r="E24" s="1"/>
      <c r="F24" s="1"/>
      <c r="G24" s="1"/>
      <c r="H24" s="1"/>
      <c r="I24" s="1"/>
      <c r="J24" s="227"/>
      <c r="K24" s="227"/>
      <c r="L24" s="227"/>
      <c r="M24" s="227"/>
      <c r="N24" s="227"/>
    </row>
    <row r="25" spans="1:17" s="4" customFormat="1" ht="15" customHeight="1" thickBot="1">
      <c r="A25" s="635" t="s">
        <v>221</v>
      </c>
      <c r="B25" s="635"/>
      <c r="C25" s="635"/>
      <c r="D25" s="635"/>
      <c r="E25" s="635"/>
      <c r="F25" s="635"/>
      <c r="G25" s="635"/>
      <c r="H25" s="635"/>
      <c r="I25" s="635"/>
      <c r="J25" s="635"/>
      <c r="K25" s="635"/>
      <c r="L25" s="635"/>
      <c r="M25" s="635"/>
      <c r="N25" s="635"/>
      <c r="O25" s="635"/>
    </row>
    <row r="26" spans="1:17" s="392" customFormat="1" ht="21" customHeight="1" thickBot="1">
      <c r="A26" s="422" t="s">
        <v>222</v>
      </c>
      <c r="B26" s="630" t="s">
        <v>195</v>
      </c>
      <c r="C26" s="636"/>
      <c r="D26" s="636"/>
      <c r="E26" s="631"/>
      <c r="F26" s="637" t="s">
        <v>196</v>
      </c>
      <c r="G26" s="638"/>
      <c r="H26" s="630" t="s">
        <v>197</v>
      </c>
      <c r="I26" s="631"/>
      <c r="J26" s="637" t="s">
        <v>198</v>
      </c>
      <c r="K26" s="638"/>
      <c r="L26" s="630" t="s">
        <v>197</v>
      </c>
      <c r="M26" s="631"/>
      <c r="N26" s="637" t="s">
        <v>199</v>
      </c>
      <c r="O26" s="638"/>
      <c r="P26" s="630" t="s">
        <v>200</v>
      </c>
      <c r="Q26" s="631"/>
    </row>
    <row r="27" spans="1:17" s="392" customFormat="1" ht="21" customHeight="1">
      <c r="A27" s="606" t="s">
        <v>201</v>
      </c>
      <c r="B27" s="607"/>
      <c r="C27" s="607"/>
      <c r="D27" s="608"/>
      <c r="E27" s="632" t="s">
        <v>202</v>
      </c>
      <c r="F27" s="633"/>
      <c r="G27" s="633"/>
      <c r="H27" s="633"/>
      <c r="I27" s="633"/>
      <c r="J27" s="633"/>
      <c r="K27" s="633"/>
      <c r="L27" s="633"/>
      <c r="M27" s="633"/>
      <c r="N27" s="633"/>
      <c r="O27" s="633"/>
      <c r="P27" s="633"/>
      <c r="Q27" s="634"/>
    </row>
    <row r="28" spans="1:17" ht="21" customHeight="1">
      <c r="A28" s="615" t="s">
        <v>203</v>
      </c>
      <c r="B28" s="414" t="s">
        <v>43</v>
      </c>
      <c r="C28" s="415" t="s">
        <v>204</v>
      </c>
      <c r="D28" s="415" t="s">
        <v>205</v>
      </c>
      <c r="E28" s="620"/>
      <c r="F28" s="621"/>
      <c r="G28" s="613" t="s">
        <v>223</v>
      </c>
      <c r="H28" s="613" t="s">
        <v>224</v>
      </c>
      <c r="I28" s="611" t="s">
        <v>206</v>
      </c>
      <c r="J28" s="611" t="s">
        <v>207</v>
      </c>
      <c r="K28" s="613" t="s">
        <v>210</v>
      </c>
      <c r="L28" s="611" t="s">
        <v>82</v>
      </c>
      <c r="M28" s="613" t="s">
        <v>211</v>
      </c>
      <c r="N28" s="611" t="s">
        <v>212</v>
      </c>
      <c r="O28" s="626" t="s">
        <v>225</v>
      </c>
      <c r="P28" s="616" t="s">
        <v>19</v>
      </c>
      <c r="Q28" s="616" t="s">
        <v>76</v>
      </c>
    </row>
    <row r="29" spans="1:17" ht="21" customHeight="1">
      <c r="A29" s="610"/>
      <c r="B29" s="416" t="s">
        <v>214</v>
      </c>
      <c r="C29" s="417" t="s">
        <v>215</v>
      </c>
      <c r="D29" s="367" t="s">
        <v>216</v>
      </c>
      <c r="E29" s="622"/>
      <c r="F29" s="623"/>
      <c r="G29" s="614"/>
      <c r="H29" s="614"/>
      <c r="I29" s="612"/>
      <c r="J29" s="612"/>
      <c r="K29" s="614"/>
      <c r="L29" s="612"/>
      <c r="M29" s="614"/>
      <c r="N29" s="612"/>
      <c r="O29" s="629"/>
      <c r="P29" s="617"/>
      <c r="Q29" s="617"/>
    </row>
    <row r="30" spans="1:17" ht="21" customHeight="1">
      <c r="A30" s="407" t="s">
        <v>217</v>
      </c>
      <c r="B30" s="407">
        <v>20</v>
      </c>
      <c r="C30" s="409">
        <v>90</v>
      </c>
      <c r="D30" s="334">
        <v>5</v>
      </c>
      <c r="E30" s="627" t="s">
        <v>226</v>
      </c>
      <c r="F30" s="628"/>
      <c r="G30" s="409">
        <v>95</v>
      </c>
      <c r="H30" s="408" t="s">
        <v>224</v>
      </c>
      <c r="I30" s="334">
        <v>4000</v>
      </c>
      <c r="J30" s="332" t="s">
        <v>207</v>
      </c>
      <c r="K30" s="409">
        <v>0</v>
      </c>
      <c r="L30" s="332" t="s">
        <v>82</v>
      </c>
      <c r="M30" s="409">
        <v>0</v>
      </c>
      <c r="N30" s="332" t="s">
        <v>212</v>
      </c>
      <c r="O30" s="334">
        <v>0</v>
      </c>
      <c r="P30" s="291" t="s">
        <v>19</v>
      </c>
      <c r="Q30" s="424">
        <v>380000</v>
      </c>
    </row>
    <row r="31" spans="1:17" ht="21" customHeight="1">
      <c r="A31" s="407"/>
      <c r="B31" s="407"/>
      <c r="C31" s="408"/>
      <c r="D31" s="332"/>
      <c r="E31" s="334"/>
      <c r="F31" s="334"/>
      <c r="G31" s="409"/>
      <c r="H31" s="408"/>
      <c r="I31" s="407"/>
      <c r="J31" s="407"/>
      <c r="K31" s="408"/>
      <c r="L31" s="332"/>
      <c r="M31" s="409"/>
      <c r="N31" s="334"/>
      <c r="O31" s="409"/>
      <c r="P31" s="234"/>
      <c r="Q31" s="234"/>
    </row>
    <row r="32" spans="1:17" ht="21" customHeight="1">
      <c r="A32" s="402"/>
      <c r="B32" s="402"/>
      <c r="C32" s="403"/>
      <c r="D32" s="404"/>
      <c r="E32" s="403"/>
      <c r="F32" s="403"/>
      <c r="G32" s="403"/>
      <c r="H32" s="403"/>
      <c r="I32" s="402"/>
      <c r="J32" s="402"/>
      <c r="K32" s="403"/>
      <c r="L32" s="404"/>
      <c r="M32" s="403"/>
      <c r="N32" s="403"/>
      <c r="O32" s="403"/>
      <c r="P32" s="234"/>
      <c r="Q32" s="234"/>
    </row>
    <row r="33" spans="1:17" ht="21" customHeight="1">
      <c r="A33" s="407"/>
      <c r="B33" s="407"/>
      <c r="C33" s="408"/>
      <c r="D33" s="408"/>
      <c r="E33" s="409"/>
      <c r="F33" s="409"/>
      <c r="G33" s="409"/>
      <c r="H33" s="408"/>
      <c r="I33" s="407"/>
      <c r="J33" s="407"/>
      <c r="K33" s="408"/>
      <c r="L33" s="332"/>
      <c r="M33" s="409"/>
      <c r="N33" s="334"/>
      <c r="O33" s="409"/>
      <c r="P33" s="234"/>
      <c r="Q33" s="234"/>
    </row>
  </sheetData>
  <mergeCells count="73">
    <mergeCell ref="A1:E1"/>
    <mergeCell ref="A3:O3"/>
    <mergeCell ref="B4:E4"/>
    <mergeCell ref="F4:G4"/>
    <mergeCell ref="H4:I4"/>
    <mergeCell ref="J4:K4"/>
    <mergeCell ref="L4:M4"/>
    <mergeCell ref="N4:O4"/>
    <mergeCell ref="P4:Q4"/>
    <mergeCell ref="A5:D5"/>
    <mergeCell ref="E5:Q5"/>
    <mergeCell ref="A6:A7"/>
    <mergeCell ref="E6:E7"/>
    <mergeCell ref="F6:F7"/>
    <mergeCell ref="G6:G7"/>
    <mergeCell ref="H6:H7"/>
    <mergeCell ref="I6:I7"/>
    <mergeCell ref="J6:J7"/>
    <mergeCell ref="Q6:Q7"/>
    <mergeCell ref="P15:Q15"/>
    <mergeCell ref="K6:K7"/>
    <mergeCell ref="L6:L7"/>
    <mergeCell ref="M6:M7"/>
    <mergeCell ref="N6:N7"/>
    <mergeCell ref="O6:O7"/>
    <mergeCell ref="P6:P7"/>
    <mergeCell ref="A14:O14"/>
    <mergeCell ref="B15:E15"/>
    <mergeCell ref="F15:G15"/>
    <mergeCell ref="H15:I15"/>
    <mergeCell ref="J15:K15"/>
    <mergeCell ref="L15:M15"/>
    <mergeCell ref="N15:O15"/>
    <mergeCell ref="Q17:Q18"/>
    <mergeCell ref="A16:D16"/>
    <mergeCell ref="E16:Q16"/>
    <mergeCell ref="A17:A18"/>
    <mergeCell ref="E17:E18"/>
    <mergeCell ref="F17:F18"/>
    <mergeCell ref="G17:G18"/>
    <mergeCell ref="H17:H18"/>
    <mergeCell ref="I17:I18"/>
    <mergeCell ref="J17:J18"/>
    <mergeCell ref="K17:K18"/>
    <mergeCell ref="L17:L18"/>
    <mergeCell ref="M17:M18"/>
    <mergeCell ref="N17:N18"/>
    <mergeCell ref="O17:O18"/>
    <mergeCell ref="P17:P18"/>
    <mergeCell ref="A25:O25"/>
    <mergeCell ref="B26:E26"/>
    <mergeCell ref="F26:G26"/>
    <mergeCell ref="H26:I26"/>
    <mergeCell ref="J26:K26"/>
    <mergeCell ref="L26:M26"/>
    <mergeCell ref="N26:O26"/>
    <mergeCell ref="P28:P29"/>
    <mergeCell ref="Q28:Q29"/>
    <mergeCell ref="P26:Q26"/>
    <mergeCell ref="A27:D27"/>
    <mergeCell ref="E27:Q27"/>
    <mergeCell ref="A28:A29"/>
    <mergeCell ref="E28:F29"/>
    <mergeCell ref="G28:G29"/>
    <mergeCell ref="H28:H29"/>
    <mergeCell ref="I28:I29"/>
    <mergeCell ref="J28:J29"/>
    <mergeCell ref="K28:K29"/>
    <mergeCell ref="E30:F30"/>
    <mergeCell ref="L28:L29"/>
    <mergeCell ref="M28:M29"/>
    <mergeCell ref="N28:N29"/>
    <mergeCell ref="O28:O29"/>
  </mergeCells>
  <phoneticPr fontId="1"/>
  <printOptions horizontalCentered="1"/>
  <pageMargins left="0.59055118110236227" right="0.31496062992125984" top="0.59055118110236227" bottom="0.35433070866141736"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7" sqref="G7"/>
    </sheetView>
  </sheetViews>
  <sheetFormatPr defaultRowHeight="13.5"/>
  <sheetData/>
  <phoneticPr fontId="1"/>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view="pageBreakPreview" zoomScaleNormal="100" zoomScaleSheetLayoutView="100" workbookViewId="0">
      <selection activeCell="B6" sqref="B6"/>
    </sheetView>
  </sheetViews>
  <sheetFormatPr defaultRowHeight="27" customHeight="1"/>
  <cols>
    <col min="1" max="2" width="20.625" style="213" customWidth="1"/>
    <col min="3" max="3" width="8.75" style="214" bestFit="1" customWidth="1"/>
    <col min="4" max="4" width="15.625" style="215" customWidth="1"/>
    <col min="5" max="5" width="20.625" style="213" customWidth="1"/>
    <col min="6" max="16384" width="9" style="213"/>
  </cols>
  <sheetData>
    <row r="1" spans="1:5" ht="27" customHeight="1">
      <c r="E1" s="216" t="s">
        <v>227</v>
      </c>
    </row>
    <row r="2" spans="1:5" ht="27" customHeight="1">
      <c r="E2" s="216" t="s">
        <v>228</v>
      </c>
    </row>
    <row r="3" spans="1:5" ht="27" customHeight="1">
      <c r="A3" s="640" t="s">
        <v>279</v>
      </c>
      <c r="B3" s="640"/>
      <c r="C3" s="640"/>
      <c r="D3" s="640"/>
      <c r="E3" s="640"/>
    </row>
    <row r="4" spans="1:5" s="214" customFormat="1" ht="27" customHeight="1">
      <c r="A4" s="217" t="s">
        <v>229</v>
      </c>
      <c r="B4" s="217" t="s">
        <v>230</v>
      </c>
      <c r="C4" s="217" t="s">
        <v>231</v>
      </c>
      <c r="D4" s="218" t="s">
        <v>232</v>
      </c>
      <c r="E4" s="217" t="s">
        <v>31</v>
      </c>
    </row>
    <row r="5" spans="1:5" ht="27" customHeight="1">
      <c r="A5" s="429"/>
      <c r="B5" s="429"/>
      <c r="C5" s="430"/>
      <c r="D5" s="431"/>
      <c r="E5" s="426"/>
    </row>
    <row r="6" spans="1:5" ht="27" customHeight="1">
      <c r="A6" s="429"/>
      <c r="B6" s="429"/>
      <c r="C6" s="430"/>
      <c r="D6" s="431"/>
      <c r="E6" s="426"/>
    </row>
    <row r="7" spans="1:5" ht="27" customHeight="1">
      <c r="A7" s="429"/>
      <c r="B7" s="429"/>
      <c r="C7" s="430"/>
      <c r="D7" s="431"/>
      <c r="E7" s="426"/>
    </row>
    <row r="8" spans="1:5" ht="27" customHeight="1">
      <c r="A8" s="429"/>
      <c r="B8" s="429"/>
      <c r="C8" s="430"/>
      <c r="D8" s="431"/>
      <c r="E8" s="426"/>
    </row>
    <row r="9" spans="1:5" ht="27" customHeight="1">
      <c r="A9" s="429"/>
      <c r="B9" s="429"/>
      <c r="C9" s="430"/>
      <c r="D9" s="431"/>
      <c r="E9" s="426"/>
    </row>
    <row r="10" spans="1:5" ht="27" customHeight="1">
      <c r="A10" s="429"/>
      <c r="B10" s="429"/>
      <c r="C10" s="430"/>
      <c r="D10" s="431"/>
      <c r="E10" s="426"/>
    </row>
    <row r="11" spans="1:5" ht="27" customHeight="1">
      <c r="A11" s="429"/>
      <c r="B11" s="429"/>
      <c r="C11" s="430"/>
      <c r="D11" s="431"/>
      <c r="E11" s="426"/>
    </row>
    <row r="12" spans="1:5" ht="27" customHeight="1">
      <c r="A12" s="429"/>
      <c r="B12" s="429"/>
      <c r="C12" s="430"/>
      <c r="D12" s="431"/>
      <c r="E12" s="426"/>
    </row>
    <row r="13" spans="1:5" ht="27" customHeight="1">
      <c r="A13" s="426"/>
      <c r="B13" s="426"/>
      <c r="C13" s="427"/>
      <c r="D13" s="428"/>
      <c r="E13" s="426"/>
    </row>
    <row r="14" spans="1:5" ht="27" customHeight="1">
      <c r="A14" s="426"/>
      <c r="B14" s="426"/>
      <c r="C14" s="427"/>
      <c r="D14" s="428"/>
      <c r="E14" s="426"/>
    </row>
    <row r="15" spans="1:5" ht="27" customHeight="1">
      <c r="A15" s="426"/>
      <c r="B15" s="426"/>
      <c r="C15" s="427"/>
      <c r="D15" s="428"/>
      <c r="E15" s="426"/>
    </row>
    <row r="16" spans="1:5" ht="27" customHeight="1">
      <c r="A16" s="426"/>
      <c r="B16" s="426"/>
      <c r="C16" s="427"/>
      <c r="D16" s="428"/>
      <c r="E16" s="426"/>
    </row>
    <row r="17" spans="1:5" ht="27" customHeight="1">
      <c r="A17" s="426"/>
      <c r="B17" s="426"/>
      <c r="C17" s="427"/>
      <c r="D17" s="428"/>
      <c r="E17" s="426"/>
    </row>
    <row r="18" spans="1:5" ht="27" customHeight="1">
      <c r="A18" s="426"/>
      <c r="B18" s="426"/>
      <c r="C18" s="427"/>
      <c r="D18" s="428"/>
      <c r="E18" s="426"/>
    </row>
    <row r="19" spans="1:5" ht="27" customHeight="1">
      <c r="A19" s="426"/>
      <c r="B19" s="426"/>
      <c r="C19" s="427"/>
      <c r="D19" s="428"/>
      <c r="E19" s="426"/>
    </row>
    <row r="20" spans="1:5" ht="27" customHeight="1">
      <c r="A20" s="426"/>
      <c r="B20" s="426"/>
      <c r="C20" s="427"/>
      <c r="D20" s="428"/>
      <c r="E20" s="426"/>
    </row>
    <row r="21" spans="1:5" ht="27" customHeight="1">
      <c r="A21" s="426"/>
      <c r="B21" s="426"/>
      <c r="C21" s="427"/>
      <c r="D21" s="428"/>
      <c r="E21" s="426"/>
    </row>
    <row r="22" spans="1:5" ht="27" customHeight="1">
      <c r="A22" s="426"/>
      <c r="B22" s="426"/>
      <c r="C22" s="427"/>
      <c r="D22" s="428"/>
      <c r="E22" s="426"/>
    </row>
    <row r="23" spans="1:5" ht="27" customHeight="1">
      <c r="A23" s="426"/>
      <c r="B23" s="426"/>
      <c r="C23" s="427"/>
      <c r="D23" s="428"/>
      <c r="E23" s="426"/>
    </row>
    <row r="24" spans="1:5" ht="27" customHeight="1">
      <c r="A24" s="426"/>
      <c r="B24" s="426"/>
      <c r="C24" s="427"/>
      <c r="D24" s="428"/>
      <c r="E24" s="426"/>
    </row>
  </sheetData>
  <mergeCells count="1">
    <mergeCell ref="A3:E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view="pageBreakPreview" zoomScaleNormal="100" zoomScaleSheetLayoutView="100" workbookViewId="0">
      <selection activeCell="A3" sqref="A3:E3"/>
    </sheetView>
  </sheetViews>
  <sheetFormatPr defaultRowHeight="27" customHeight="1"/>
  <cols>
    <col min="1" max="2" width="20.625" style="213" customWidth="1"/>
    <col min="3" max="3" width="8.75" style="214" bestFit="1" customWidth="1"/>
    <col min="4" max="4" width="15.625" style="215" customWidth="1"/>
    <col min="5" max="5" width="20.625" style="213" customWidth="1"/>
    <col min="6" max="16384" width="9" style="213"/>
  </cols>
  <sheetData>
    <row r="1" spans="1:5" ht="27" customHeight="1">
      <c r="A1" s="694" t="s">
        <v>293</v>
      </c>
      <c r="E1" s="216" t="s">
        <v>227</v>
      </c>
    </row>
    <row r="2" spans="1:5" ht="27" customHeight="1">
      <c r="E2" s="216" t="s">
        <v>228</v>
      </c>
    </row>
    <row r="3" spans="1:5" ht="27" customHeight="1">
      <c r="A3" s="640" t="s">
        <v>279</v>
      </c>
      <c r="B3" s="640"/>
      <c r="C3" s="640"/>
      <c r="D3" s="640"/>
      <c r="E3" s="640"/>
    </row>
    <row r="4" spans="1:5" s="214" customFormat="1" ht="27" customHeight="1">
      <c r="A4" s="217" t="s">
        <v>229</v>
      </c>
      <c r="B4" s="217" t="s">
        <v>230</v>
      </c>
      <c r="C4" s="217" t="s">
        <v>231</v>
      </c>
      <c r="D4" s="218" t="s">
        <v>232</v>
      </c>
      <c r="E4" s="217" t="s">
        <v>31</v>
      </c>
    </row>
    <row r="5" spans="1:5" ht="27" customHeight="1">
      <c r="A5" s="429" t="s">
        <v>233</v>
      </c>
      <c r="B5" s="429" t="s">
        <v>116</v>
      </c>
      <c r="C5" s="430" t="s">
        <v>234</v>
      </c>
      <c r="D5" s="431">
        <v>20</v>
      </c>
      <c r="E5" s="426"/>
    </row>
    <row r="6" spans="1:5" ht="27" customHeight="1">
      <c r="A6" s="429" t="s">
        <v>235</v>
      </c>
      <c r="B6" s="429" t="s">
        <v>125</v>
      </c>
      <c r="C6" s="430" t="s">
        <v>234</v>
      </c>
      <c r="D6" s="431">
        <v>40</v>
      </c>
      <c r="E6" s="426"/>
    </row>
    <row r="7" spans="1:5" ht="27" customHeight="1">
      <c r="A7" s="429" t="s">
        <v>236</v>
      </c>
      <c r="B7" s="429" t="s">
        <v>237</v>
      </c>
      <c r="C7" s="430" t="s">
        <v>129</v>
      </c>
      <c r="D7" s="431">
        <v>200</v>
      </c>
      <c r="E7" s="426"/>
    </row>
    <row r="8" spans="1:5" ht="27" customHeight="1">
      <c r="A8" s="429" t="s">
        <v>236</v>
      </c>
      <c r="B8" s="429" t="s">
        <v>128</v>
      </c>
      <c r="C8" s="430" t="s">
        <v>129</v>
      </c>
      <c r="D8" s="431">
        <v>650</v>
      </c>
      <c r="E8" s="426"/>
    </row>
    <row r="9" spans="1:5" ht="27" customHeight="1">
      <c r="A9" s="429"/>
      <c r="B9" s="429"/>
      <c r="C9" s="430"/>
      <c r="D9" s="431"/>
      <c r="E9" s="426"/>
    </row>
    <row r="10" spans="1:5" ht="27" customHeight="1">
      <c r="A10" s="429"/>
      <c r="B10" s="429"/>
      <c r="C10" s="430"/>
      <c r="D10" s="431"/>
      <c r="E10" s="426"/>
    </row>
    <row r="11" spans="1:5" ht="27" customHeight="1">
      <c r="A11" s="429"/>
      <c r="B11" s="429"/>
      <c r="C11" s="430"/>
      <c r="D11" s="431"/>
      <c r="E11" s="426"/>
    </row>
    <row r="12" spans="1:5" ht="27" customHeight="1">
      <c r="A12" s="429"/>
      <c r="B12" s="429"/>
      <c r="C12" s="430"/>
      <c r="D12" s="431"/>
      <c r="E12" s="426"/>
    </row>
    <row r="13" spans="1:5" ht="27" customHeight="1">
      <c r="A13" s="426"/>
      <c r="B13" s="426"/>
      <c r="C13" s="427"/>
      <c r="D13" s="428"/>
      <c r="E13" s="426"/>
    </row>
    <row r="14" spans="1:5" ht="27" customHeight="1">
      <c r="A14" s="426"/>
      <c r="B14" s="426"/>
      <c r="C14" s="427"/>
      <c r="D14" s="428"/>
      <c r="E14" s="426"/>
    </row>
    <row r="15" spans="1:5" ht="27" customHeight="1">
      <c r="A15" s="426"/>
      <c r="B15" s="426"/>
      <c r="C15" s="427"/>
      <c r="D15" s="428"/>
      <c r="E15" s="426"/>
    </row>
    <row r="16" spans="1:5" ht="27" customHeight="1">
      <c r="A16" s="426"/>
      <c r="B16" s="426"/>
      <c r="C16" s="427"/>
      <c r="D16" s="428"/>
      <c r="E16" s="426"/>
    </row>
    <row r="17" spans="1:5" ht="27" customHeight="1">
      <c r="A17" s="426"/>
      <c r="B17" s="426"/>
      <c r="C17" s="427"/>
      <c r="D17" s="428"/>
      <c r="E17" s="426"/>
    </row>
    <row r="18" spans="1:5" ht="27" customHeight="1">
      <c r="A18" s="426"/>
      <c r="B18" s="426"/>
      <c r="C18" s="427"/>
      <c r="D18" s="428"/>
      <c r="E18" s="426"/>
    </row>
    <row r="19" spans="1:5" ht="27" customHeight="1">
      <c r="A19" s="426"/>
      <c r="B19" s="426"/>
      <c r="C19" s="427"/>
      <c r="D19" s="428"/>
      <c r="E19" s="426"/>
    </row>
    <row r="20" spans="1:5" ht="27" customHeight="1">
      <c r="A20" s="426"/>
      <c r="B20" s="426"/>
      <c r="C20" s="427"/>
      <c r="D20" s="428"/>
      <c r="E20" s="426"/>
    </row>
    <row r="21" spans="1:5" ht="27" customHeight="1">
      <c r="A21" s="426"/>
      <c r="B21" s="426"/>
      <c r="C21" s="427"/>
      <c r="D21" s="428"/>
      <c r="E21" s="426"/>
    </row>
    <row r="22" spans="1:5" ht="27" customHeight="1">
      <c r="A22" s="426"/>
      <c r="B22" s="426"/>
      <c r="C22" s="427"/>
      <c r="D22" s="428"/>
      <c r="E22" s="426"/>
    </row>
    <row r="23" spans="1:5" ht="27" customHeight="1">
      <c r="A23" s="426"/>
      <c r="B23" s="426"/>
      <c r="C23" s="427"/>
      <c r="D23" s="428"/>
      <c r="E23" s="426"/>
    </row>
    <row r="24" spans="1:5" ht="27" customHeight="1">
      <c r="A24" s="426"/>
      <c r="B24" s="426"/>
      <c r="C24" s="427"/>
      <c r="D24" s="428"/>
      <c r="E24" s="426"/>
    </row>
  </sheetData>
  <mergeCells count="1">
    <mergeCell ref="A3:E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view="pageBreakPreview" zoomScaleNormal="100" zoomScaleSheetLayoutView="100" workbookViewId="0">
      <selection activeCell="B4" sqref="B4"/>
    </sheetView>
  </sheetViews>
  <sheetFormatPr defaultRowHeight="27" customHeight="1"/>
  <cols>
    <col min="1" max="1" width="27.625" style="433" bestFit="1" customWidth="1"/>
    <col min="2" max="2" width="56.625" style="433" customWidth="1"/>
    <col min="3" max="16384" width="9" style="433"/>
  </cols>
  <sheetData>
    <row r="1" spans="1:2" ht="27" customHeight="1">
      <c r="B1" s="434" t="s">
        <v>238</v>
      </c>
    </row>
    <row r="2" spans="1:2" ht="27" customHeight="1">
      <c r="B2" s="434"/>
    </row>
    <row r="3" spans="1:2" ht="27" customHeight="1">
      <c r="A3" s="641" t="s">
        <v>239</v>
      </c>
      <c r="B3" s="641"/>
    </row>
    <row r="4" spans="1:2" ht="81" customHeight="1">
      <c r="A4" s="219" t="s">
        <v>240</v>
      </c>
      <c r="B4" s="219"/>
    </row>
    <row r="5" spans="1:2" ht="81" customHeight="1">
      <c r="A5" s="220" t="s">
        <v>241</v>
      </c>
      <c r="B5" s="432">
        <v>0</v>
      </c>
    </row>
    <row r="6" spans="1:2" ht="27" customHeight="1">
      <c r="A6" s="642" t="s">
        <v>242</v>
      </c>
      <c r="B6" s="231" t="s">
        <v>287</v>
      </c>
    </row>
    <row r="7" spans="1:2" ht="27" customHeight="1">
      <c r="A7" s="643"/>
      <c r="B7" s="232"/>
    </row>
    <row r="8" spans="1:2" ht="27" customHeight="1">
      <c r="A8" s="644"/>
      <c r="B8" s="233" t="s">
        <v>288</v>
      </c>
    </row>
    <row r="9" spans="1:2" ht="81" customHeight="1">
      <c r="A9" s="219" t="s">
        <v>243</v>
      </c>
      <c r="B9" s="432">
        <v>0</v>
      </c>
    </row>
    <row r="10" spans="1:2" ht="81" customHeight="1">
      <c r="A10" s="220" t="s">
        <v>244</v>
      </c>
      <c r="B10" s="432">
        <v>0</v>
      </c>
    </row>
  </sheetData>
  <mergeCells count="2">
    <mergeCell ref="A3:B3"/>
    <mergeCell ref="A6:A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view="pageBreakPreview" zoomScaleNormal="100" zoomScaleSheetLayoutView="100" workbookViewId="0">
      <selection activeCell="E6" sqref="E6:G6"/>
    </sheetView>
  </sheetViews>
  <sheetFormatPr defaultRowHeight="27" customHeight="1"/>
  <cols>
    <col min="1" max="2" width="3.625" style="213" customWidth="1"/>
    <col min="3" max="3" width="27.625" style="214" customWidth="1"/>
    <col min="4" max="4" width="15.625" style="215" customWidth="1"/>
    <col min="5" max="5" width="17.375" style="213" customWidth="1"/>
    <col min="6" max="7" width="10.625" style="213" customWidth="1"/>
    <col min="8" max="16384" width="9" style="213"/>
  </cols>
  <sheetData>
    <row r="1" spans="1:8" ht="27" customHeight="1">
      <c r="G1" s="216" t="s">
        <v>238</v>
      </c>
    </row>
    <row r="2" spans="1:8" ht="27" customHeight="1">
      <c r="G2" s="216" t="s">
        <v>245</v>
      </c>
    </row>
    <row r="3" spans="1:8" ht="27" customHeight="1">
      <c r="A3" s="651" t="s">
        <v>289</v>
      </c>
      <c r="B3" s="651"/>
      <c r="C3" s="651"/>
      <c r="D3" s="651"/>
      <c r="E3" s="651"/>
      <c r="F3" s="651"/>
      <c r="G3" s="651"/>
    </row>
    <row r="4" spans="1:8" ht="36" customHeight="1">
      <c r="A4" s="645" t="s">
        <v>246</v>
      </c>
      <c r="B4" s="646"/>
      <c r="C4" s="646"/>
      <c r="D4" s="647"/>
      <c r="E4" s="652"/>
      <c r="F4" s="653"/>
      <c r="G4" s="654"/>
    </row>
    <row r="5" spans="1:8" ht="36" customHeight="1">
      <c r="A5" s="645" t="s">
        <v>247</v>
      </c>
      <c r="B5" s="646"/>
      <c r="C5" s="646"/>
      <c r="D5" s="647"/>
      <c r="E5" s="652"/>
      <c r="F5" s="653"/>
      <c r="G5" s="654"/>
    </row>
    <row r="6" spans="1:8" ht="36" customHeight="1">
      <c r="A6" s="645" t="s">
        <v>248</v>
      </c>
      <c r="B6" s="646"/>
      <c r="C6" s="646"/>
      <c r="D6" s="647"/>
      <c r="E6" s="648">
        <v>0</v>
      </c>
      <c r="F6" s="649"/>
      <c r="G6" s="650"/>
    </row>
    <row r="7" spans="1:8" ht="36" customHeight="1">
      <c r="A7" s="645" t="s">
        <v>250</v>
      </c>
      <c r="B7" s="646"/>
      <c r="C7" s="646"/>
      <c r="D7" s="647"/>
      <c r="E7" s="652"/>
      <c r="F7" s="653"/>
      <c r="G7" s="654"/>
    </row>
    <row r="8" spans="1:8" ht="36" customHeight="1">
      <c r="A8" s="645" t="s">
        <v>251</v>
      </c>
      <c r="B8" s="646"/>
      <c r="C8" s="646"/>
      <c r="D8" s="647"/>
      <c r="E8" s="652"/>
      <c r="F8" s="653"/>
      <c r="G8" s="654"/>
    </row>
    <row r="9" spans="1:8" ht="36" customHeight="1">
      <c r="A9" s="645" t="s">
        <v>252</v>
      </c>
      <c r="B9" s="646"/>
      <c r="C9" s="646"/>
      <c r="D9" s="647"/>
      <c r="E9" s="652"/>
      <c r="F9" s="653"/>
      <c r="G9" s="654"/>
    </row>
    <row r="10" spans="1:8" ht="21" customHeight="1">
      <c r="C10" s="213"/>
      <c r="D10" s="213"/>
    </row>
    <row r="11" spans="1:8" ht="21" customHeight="1">
      <c r="A11" s="213" t="s">
        <v>253</v>
      </c>
      <c r="C11" s="213"/>
      <c r="D11" s="213"/>
    </row>
    <row r="12" spans="1:8" ht="21" customHeight="1" thickBot="1">
      <c r="B12" s="213" t="s">
        <v>254</v>
      </c>
      <c r="C12" s="213"/>
      <c r="D12" s="213"/>
    </row>
    <row r="13" spans="1:8" ht="21" customHeight="1" thickBot="1">
      <c r="B13" s="213" t="s">
        <v>255</v>
      </c>
      <c r="C13" s="213"/>
      <c r="D13" s="213"/>
      <c r="E13" s="221" t="s">
        <v>19</v>
      </c>
      <c r="F13" s="655">
        <v>0</v>
      </c>
      <c r="G13" s="656"/>
      <c r="H13" s="213" t="s">
        <v>249</v>
      </c>
    </row>
    <row r="14" spans="1:8" ht="21" customHeight="1">
      <c r="B14" s="213" t="s">
        <v>256</v>
      </c>
      <c r="C14" s="213"/>
      <c r="D14" s="213"/>
    </row>
    <row r="15" spans="1:8" ht="21" customHeight="1">
      <c r="C15" s="213"/>
      <c r="D15" s="221" t="s">
        <v>257</v>
      </c>
    </row>
    <row r="16" spans="1:8" ht="21" customHeight="1">
      <c r="B16" s="213" t="s">
        <v>258</v>
      </c>
      <c r="C16" s="213"/>
      <c r="D16" s="213"/>
    </row>
    <row r="17" spans="1:8" ht="21" customHeight="1">
      <c r="C17" s="213"/>
      <c r="D17" s="221" t="s">
        <v>259</v>
      </c>
    </row>
    <row r="18" spans="1:8" ht="21" customHeight="1">
      <c r="B18" s="213" t="s">
        <v>260</v>
      </c>
      <c r="C18" s="213"/>
      <c r="D18" s="213" t="s">
        <v>261</v>
      </c>
    </row>
    <row r="19" spans="1:8" ht="21" customHeight="1">
      <c r="C19" s="213"/>
      <c r="D19" s="213" t="s">
        <v>262</v>
      </c>
    </row>
    <row r="20" spans="1:8" ht="21" customHeight="1">
      <c r="B20" s="213" t="s">
        <v>263</v>
      </c>
      <c r="C20" s="213"/>
      <c r="D20" s="213" t="s">
        <v>264</v>
      </c>
    </row>
    <row r="21" spans="1:8" ht="21" customHeight="1">
      <c r="C21" s="213"/>
      <c r="D21" s="213" t="s">
        <v>262</v>
      </c>
    </row>
    <row r="22" spans="1:8" ht="21" customHeight="1">
      <c r="B22" s="213" t="s">
        <v>265</v>
      </c>
      <c r="C22" s="213"/>
      <c r="D22" s="213"/>
    </row>
    <row r="23" spans="1:8" ht="21" customHeight="1">
      <c r="B23" s="213" t="s">
        <v>266</v>
      </c>
      <c r="C23" s="213"/>
      <c r="D23" s="213"/>
    </row>
    <row r="24" spans="1:8" ht="21" customHeight="1">
      <c r="B24" s="213" t="s">
        <v>267</v>
      </c>
      <c r="C24" s="213"/>
      <c r="D24" s="213"/>
    </row>
    <row r="25" spans="1:8" ht="21" customHeight="1">
      <c r="B25" s="222" t="s">
        <v>268</v>
      </c>
      <c r="C25" s="213"/>
    </row>
    <row r="26" spans="1:8" ht="21" customHeight="1">
      <c r="B26" s="222" t="s">
        <v>269</v>
      </c>
      <c r="C26" s="213"/>
    </row>
    <row r="27" spans="1:8" ht="21" customHeight="1" thickBot="1">
      <c r="B27" s="222"/>
      <c r="C27" s="213"/>
    </row>
    <row r="28" spans="1:8" ht="21" customHeight="1" thickTop="1" thickBot="1">
      <c r="A28" s="213" t="s">
        <v>270</v>
      </c>
      <c r="F28" s="657">
        <v>0</v>
      </c>
      <c r="G28" s="658"/>
      <c r="H28" s="213" t="s">
        <v>249</v>
      </c>
    </row>
    <row r="29" spans="1:8" ht="21" customHeight="1" thickTop="1" thickBot="1">
      <c r="F29" s="213" t="s">
        <v>271</v>
      </c>
    </row>
    <row r="30" spans="1:8" ht="21" customHeight="1" thickBot="1">
      <c r="A30" s="213" t="s">
        <v>272</v>
      </c>
      <c r="E30" s="215"/>
      <c r="F30" s="655">
        <v>0</v>
      </c>
      <c r="G30" s="656"/>
      <c r="H30" s="213" t="s">
        <v>249</v>
      </c>
    </row>
    <row r="31" spans="1:8" ht="21" customHeight="1" thickBot="1"/>
    <row r="32" spans="1:8" ht="21" customHeight="1" thickTop="1" thickBot="1">
      <c r="A32" s="213" t="s">
        <v>273</v>
      </c>
      <c r="F32" s="657">
        <v>0</v>
      </c>
      <c r="G32" s="658"/>
      <c r="H32" s="213" t="s">
        <v>249</v>
      </c>
    </row>
    <row r="33" ht="27" customHeight="1" thickTop="1"/>
  </sheetData>
  <mergeCells count="17">
    <mergeCell ref="F13:G13"/>
    <mergeCell ref="F28:G28"/>
    <mergeCell ref="F30:G30"/>
    <mergeCell ref="F32:G32"/>
    <mergeCell ref="A7:D7"/>
    <mergeCell ref="E7:G7"/>
    <mergeCell ref="A8:D8"/>
    <mergeCell ref="E8:G8"/>
    <mergeCell ref="A9:D9"/>
    <mergeCell ref="E9:G9"/>
    <mergeCell ref="A6:D6"/>
    <mergeCell ref="E6:G6"/>
    <mergeCell ref="A3:G3"/>
    <mergeCell ref="A4:D4"/>
    <mergeCell ref="E4:G4"/>
    <mergeCell ref="A5:D5"/>
    <mergeCell ref="E5:G5"/>
  </mergeCells>
  <phoneticPr fontId="1"/>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5" sqref="G5"/>
    </sheetView>
  </sheetViews>
  <sheetFormatPr defaultRowHeight="13.5"/>
  <sheetData/>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4"/>
  <sheetViews>
    <sheetView showGridLines="0" tabSelected="1" view="pageBreakPreview" zoomScaleNormal="85" zoomScaleSheetLayoutView="100" workbookViewId="0">
      <selection activeCell="A15" sqref="A15:K15"/>
    </sheetView>
  </sheetViews>
  <sheetFormatPr defaultRowHeight="18.75" customHeight="1"/>
  <cols>
    <col min="1" max="1" width="8.625" style="3" customWidth="1"/>
    <col min="2" max="2" width="6.625" style="3" customWidth="1"/>
    <col min="3" max="3" width="3.625" style="3" customWidth="1"/>
    <col min="4" max="4" width="5.625" style="3" customWidth="1"/>
    <col min="5" max="8" width="10.125" style="3" customWidth="1"/>
    <col min="9" max="9" width="7.625" style="3" customWidth="1"/>
    <col min="10" max="10" width="9.625" style="3" customWidth="1"/>
    <col min="11" max="11" width="7.625" style="3" customWidth="1"/>
    <col min="12" max="15" width="9" style="3"/>
    <col min="16" max="16" width="15.875" style="3" customWidth="1"/>
    <col min="17" max="18" width="9" style="3"/>
    <col min="19" max="19" width="9" style="3" customWidth="1"/>
    <col min="20" max="16384" width="9" style="3"/>
  </cols>
  <sheetData>
    <row r="1" spans="1:23" s="4" customFormat="1" ht="15.4" customHeight="1">
      <c r="A1" s="1" t="s">
        <v>274</v>
      </c>
      <c r="B1" s="1"/>
      <c r="C1" s="1"/>
      <c r="D1" s="1"/>
      <c r="E1" s="1"/>
      <c r="F1" s="1"/>
      <c r="G1" s="1"/>
      <c r="H1" s="1"/>
      <c r="I1" s="1"/>
      <c r="J1" s="1"/>
      <c r="K1" s="1" t="s">
        <v>0</v>
      </c>
      <c r="L1" s="2"/>
      <c r="M1" s="2"/>
      <c r="N1" s="2"/>
      <c r="O1" s="2"/>
      <c r="P1" s="2"/>
      <c r="Q1" s="2"/>
      <c r="R1" s="2"/>
      <c r="S1" s="2"/>
      <c r="T1" s="2"/>
      <c r="U1" s="2"/>
      <c r="V1" s="3"/>
    </row>
    <row r="2" spans="1:23" s="4" customFormat="1" ht="15.4" customHeight="1">
      <c r="A2" s="1"/>
      <c r="B2" s="1"/>
      <c r="C2" s="1"/>
      <c r="D2" s="1"/>
      <c r="E2" s="1"/>
      <c r="F2" s="1"/>
      <c r="G2" s="1"/>
      <c r="H2" s="1"/>
      <c r="I2" s="1"/>
      <c r="J2" s="435" t="s">
        <v>285</v>
      </c>
      <c r="K2" s="435"/>
      <c r="L2" s="5" t="s">
        <v>1</v>
      </c>
      <c r="M2" s="3"/>
      <c r="N2" s="3"/>
      <c r="O2" s="3"/>
      <c r="P2" s="3"/>
      <c r="Q2" s="3"/>
      <c r="R2" s="3"/>
      <c r="S2" s="3"/>
      <c r="T2" s="3"/>
      <c r="U2" s="3"/>
      <c r="V2" s="3"/>
    </row>
    <row r="3" spans="1:23" s="4" customFormat="1" ht="15.4" customHeight="1">
      <c r="A3" s="1"/>
      <c r="B3" s="1"/>
      <c r="C3" s="1"/>
      <c r="D3" s="1"/>
      <c r="E3" s="1"/>
      <c r="F3" s="1"/>
      <c r="G3" s="1"/>
      <c r="H3" s="1"/>
      <c r="I3" s="1"/>
      <c r="J3" s="6"/>
      <c r="K3" s="6"/>
      <c r="L3" s="7"/>
      <c r="M3" s="3"/>
      <c r="N3" s="3"/>
      <c r="O3" s="3"/>
      <c r="P3" s="3"/>
      <c r="Q3" s="3"/>
      <c r="R3" s="3"/>
      <c r="S3" s="3"/>
      <c r="T3" s="3"/>
      <c r="U3" s="8"/>
      <c r="V3" s="3"/>
    </row>
    <row r="4" spans="1:23" s="4" customFormat="1" ht="15.4" customHeight="1">
      <c r="A4" s="436" t="s">
        <v>2</v>
      </c>
      <c r="B4" s="436"/>
      <c r="C4" s="436"/>
      <c r="D4" s="436"/>
      <c r="E4" s="436"/>
      <c r="F4" s="436"/>
      <c r="G4" s="436"/>
      <c r="H4" s="436"/>
      <c r="I4" s="436"/>
      <c r="J4" s="436"/>
      <c r="K4" s="436"/>
      <c r="L4" s="9" t="s">
        <v>3</v>
      </c>
      <c r="M4" s="3"/>
      <c r="N4" s="3"/>
      <c r="O4" s="3"/>
      <c r="P4" s="3"/>
      <c r="Q4" s="3"/>
      <c r="R4" s="3"/>
      <c r="S4" s="437"/>
      <c r="T4" s="437"/>
      <c r="U4" s="3"/>
      <c r="V4" s="3"/>
    </row>
    <row r="5" spans="1:23" s="4" customFormat="1" ht="15.4" customHeight="1">
      <c r="A5" s="10" t="s">
        <v>4</v>
      </c>
      <c r="B5" s="6"/>
      <c r="C5" s="6"/>
      <c r="D5" s="6"/>
      <c r="E5" s="6"/>
      <c r="F5" s="6"/>
      <c r="G5" s="6"/>
      <c r="H5" s="6"/>
      <c r="I5" s="6"/>
      <c r="J5" s="6"/>
      <c r="K5" s="6"/>
      <c r="L5" s="9" t="s">
        <v>5</v>
      </c>
      <c r="M5" s="3"/>
      <c r="N5" s="3"/>
      <c r="O5" s="3"/>
      <c r="P5" s="3"/>
      <c r="Q5" s="3"/>
      <c r="R5" s="3"/>
      <c r="S5" s="438"/>
      <c r="T5" s="439"/>
      <c r="U5" s="11"/>
      <c r="V5" s="3"/>
    </row>
    <row r="6" spans="1:23" s="4" customFormat="1" ht="15.4" customHeight="1">
      <c r="A6" s="440"/>
      <c r="B6" s="440"/>
      <c r="C6" s="440"/>
      <c r="D6" s="440"/>
      <c r="E6" s="6"/>
      <c r="F6" s="6"/>
      <c r="G6" s="6"/>
      <c r="H6" s="6"/>
      <c r="I6" s="6"/>
      <c r="J6" s="6"/>
      <c r="K6" s="6"/>
      <c r="L6" s="9" t="s">
        <v>6</v>
      </c>
      <c r="M6" s="3"/>
      <c r="N6" s="3"/>
      <c r="O6" s="3"/>
      <c r="P6" s="3"/>
      <c r="Q6" s="3"/>
      <c r="R6" s="3"/>
      <c r="S6" s="438"/>
      <c r="T6" s="438"/>
      <c r="U6" s="11"/>
      <c r="V6" s="3"/>
    </row>
    <row r="7" spans="1:23" s="4" customFormat="1" ht="15.4" customHeight="1">
      <c r="A7" s="10"/>
      <c r="B7" s="6"/>
      <c r="C7" s="6"/>
      <c r="D7" s="6"/>
      <c r="E7" s="6"/>
      <c r="F7" s="6"/>
      <c r="G7" s="6"/>
      <c r="H7" s="6"/>
      <c r="I7" s="6"/>
      <c r="J7" s="6"/>
      <c r="K7" s="6"/>
      <c r="L7" s="9" t="s">
        <v>7</v>
      </c>
      <c r="M7" s="3"/>
      <c r="N7" s="3"/>
      <c r="O7" s="3"/>
      <c r="P7" s="3"/>
      <c r="Q7" s="3"/>
      <c r="R7" s="3"/>
      <c r="S7" s="438"/>
      <c r="T7" s="438"/>
      <c r="U7" s="11"/>
      <c r="V7" s="3"/>
    </row>
    <row r="8" spans="1:23" s="4" customFormat="1" ht="15.4" customHeight="1">
      <c r="A8" s="10"/>
      <c r="B8" s="6"/>
      <c r="C8" s="6"/>
      <c r="D8" s="6"/>
      <c r="E8" s="6"/>
      <c r="F8" s="6"/>
      <c r="G8" s="12" t="s">
        <v>8</v>
      </c>
      <c r="H8" s="13"/>
      <c r="I8" s="13"/>
      <c r="J8" s="13"/>
      <c r="K8" s="14"/>
      <c r="L8" s="9" t="s">
        <v>9</v>
      </c>
      <c r="M8" s="3"/>
      <c r="N8" s="3"/>
      <c r="O8" s="3"/>
      <c r="P8" s="3"/>
      <c r="Q8" s="3"/>
      <c r="R8" s="3"/>
      <c r="S8" s="438"/>
      <c r="T8" s="438"/>
      <c r="U8" s="11"/>
      <c r="V8" s="3"/>
    </row>
    <row r="9" spans="1:23" s="4" customFormat="1" ht="15.4" customHeight="1">
      <c r="A9" s="10"/>
      <c r="B9" s="6"/>
      <c r="C9" s="6"/>
      <c r="D9" s="6"/>
      <c r="E9" s="6"/>
      <c r="F9" s="6"/>
      <c r="G9" s="15" t="s">
        <v>10</v>
      </c>
      <c r="H9" s="1"/>
      <c r="I9" s="440"/>
      <c r="J9" s="440"/>
      <c r="K9" s="440"/>
      <c r="L9" s="9" t="s">
        <v>11</v>
      </c>
      <c r="M9" s="3"/>
      <c r="N9" s="3"/>
      <c r="O9" s="3"/>
      <c r="P9" s="3"/>
      <c r="Q9" s="3"/>
      <c r="R9" s="3"/>
      <c r="S9" s="438"/>
      <c r="T9" s="438"/>
      <c r="U9" s="11"/>
      <c r="V9" s="3"/>
    </row>
    <row r="10" spans="1:23" s="4" customFormat="1" ht="15.4" customHeight="1">
      <c r="A10" s="10"/>
      <c r="B10" s="6"/>
      <c r="C10" s="6"/>
      <c r="D10" s="6"/>
      <c r="E10" s="6"/>
      <c r="F10" s="6"/>
      <c r="G10" s="15" t="s">
        <v>12</v>
      </c>
      <c r="H10" s="1"/>
      <c r="I10" s="440"/>
      <c r="J10" s="440"/>
      <c r="K10" s="440"/>
      <c r="L10" s="9" t="s">
        <v>13</v>
      </c>
      <c r="M10" s="3"/>
      <c r="N10" s="3"/>
      <c r="O10" s="3"/>
      <c r="P10" s="3"/>
      <c r="Q10" s="3"/>
      <c r="R10" s="3"/>
      <c r="S10" s="439"/>
      <c r="T10" s="439"/>
      <c r="U10" s="11"/>
      <c r="V10" s="3"/>
    </row>
    <row r="11" spans="1:23" s="4" customFormat="1" ht="15.4" customHeight="1">
      <c r="A11" s="1"/>
      <c r="B11" s="1"/>
      <c r="C11" s="1"/>
      <c r="D11" s="1"/>
      <c r="E11" s="1"/>
      <c r="F11" s="1"/>
      <c r="G11" s="1"/>
      <c r="H11" s="1"/>
      <c r="I11" s="1"/>
      <c r="J11" s="1"/>
      <c r="K11" s="1"/>
      <c r="L11" s="9" t="s">
        <v>14</v>
      </c>
      <c r="M11" s="3"/>
      <c r="N11" s="3"/>
      <c r="O11" s="3"/>
      <c r="P11" s="3"/>
      <c r="Q11" s="3"/>
      <c r="R11" s="3"/>
      <c r="S11" s="438"/>
      <c r="T11" s="438"/>
      <c r="U11" s="11"/>
      <c r="V11" s="3"/>
    </row>
    <row r="12" spans="1:23" s="4" customFormat="1" ht="15.4" customHeight="1">
      <c r="A12" s="10" t="s">
        <v>15</v>
      </c>
      <c r="B12" s="1"/>
      <c r="C12" s="1"/>
      <c r="D12" s="1"/>
      <c r="E12" s="1"/>
      <c r="F12" s="1"/>
      <c r="G12" s="1"/>
      <c r="H12" s="1"/>
      <c r="I12" s="1"/>
      <c r="J12" s="1"/>
      <c r="K12" s="1"/>
      <c r="L12" s="9" t="s">
        <v>16</v>
      </c>
      <c r="M12" s="3"/>
      <c r="N12" s="3"/>
      <c r="O12" s="3"/>
      <c r="P12" s="3"/>
      <c r="Q12" s="3"/>
      <c r="R12" s="3"/>
      <c r="S12" s="438"/>
      <c r="T12" s="438"/>
      <c r="U12" s="11"/>
      <c r="V12" s="3"/>
    </row>
    <row r="13" spans="1:23" s="17" customFormat="1" ht="15.4" customHeight="1">
      <c r="A13" s="11"/>
      <c r="B13" s="11"/>
      <c r="C13" s="11"/>
      <c r="D13" s="11"/>
      <c r="E13" s="11"/>
      <c r="F13" s="11"/>
      <c r="G13" s="11"/>
      <c r="H13" s="11"/>
      <c r="I13" s="11"/>
      <c r="J13" s="11"/>
      <c r="K13" s="11"/>
      <c r="L13" s="16"/>
      <c r="M13" s="3"/>
      <c r="N13" s="3"/>
      <c r="O13" s="3"/>
      <c r="P13" s="3"/>
      <c r="Q13" s="3"/>
      <c r="R13" s="3"/>
      <c r="S13" s="443"/>
      <c r="T13" s="443"/>
      <c r="U13" s="11"/>
      <c r="V13" s="3"/>
    </row>
    <row r="14" spans="1:23" s="17" customFormat="1" ht="15.4" customHeight="1" thickBot="1">
      <c r="A14" s="11"/>
      <c r="B14" s="444" t="s">
        <v>17</v>
      </c>
      <c r="C14" s="444"/>
      <c r="D14" s="445"/>
      <c r="E14" s="445"/>
      <c r="F14" s="445"/>
      <c r="G14" s="445"/>
      <c r="H14" s="445"/>
      <c r="I14" s="445"/>
      <c r="J14" s="445"/>
      <c r="K14" s="445"/>
      <c r="L14" s="9" t="s">
        <v>18</v>
      </c>
      <c r="M14" s="7"/>
      <c r="N14" s="7"/>
      <c r="O14" s="7"/>
      <c r="P14" s="7"/>
      <c r="Q14" s="7"/>
      <c r="R14" s="18" t="s">
        <v>19</v>
      </c>
      <c r="S14" s="446"/>
      <c r="T14" s="446"/>
      <c r="U14" s="3"/>
      <c r="V14" s="11"/>
      <c r="W14" s="3"/>
    </row>
    <row r="15" spans="1:23" s="17" customFormat="1" ht="15.4" customHeight="1" thickTop="1">
      <c r="A15" s="442" t="s">
        <v>20</v>
      </c>
      <c r="B15" s="442"/>
      <c r="C15" s="442"/>
      <c r="D15" s="442"/>
      <c r="E15" s="442"/>
      <c r="F15" s="442"/>
      <c r="G15" s="442"/>
      <c r="H15" s="442"/>
      <c r="I15" s="442"/>
      <c r="J15" s="442"/>
      <c r="K15" s="442"/>
      <c r="L15" s="19"/>
      <c r="M15" s="3"/>
      <c r="N15" s="3"/>
      <c r="O15" s="3"/>
      <c r="P15" s="3"/>
      <c r="Q15" s="3"/>
      <c r="R15" s="3"/>
      <c r="S15" s="3"/>
      <c r="T15" s="3"/>
    </row>
    <row r="16" spans="1:23" ht="15.6" customHeight="1" thickBot="1">
      <c r="A16" s="20" t="s">
        <v>21</v>
      </c>
      <c r="B16" s="21" t="s">
        <v>22</v>
      </c>
      <c r="C16" s="21" t="s">
        <v>23</v>
      </c>
      <c r="D16" s="21" t="s">
        <v>24</v>
      </c>
      <c r="E16" s="21" t="s">
        <v>25</v>
      </c>
      <c r="F16" s="21" t="s">
        <v>26</v>
      </c>
      <c r="G16" s="21" t="s">
        <v>27</v>
      </c>
      <c r="H16" s="21" t="s">
        <v>28</v>
      </c>
      <c r="I16" s="21" t="s">
        <v>29</v>
      </c>
      <c r="J16" s="21" t="s">
        <v>30</v>
      </c>
      <c r="K16" s="21" t="s">
        <v>31</v>
      </c>
      <c r="L16" s="17"/>
      <c r="M16" s="17"/>
      <c r="N16" s="17"/>
      <c r="O16" s="17"/>
      <c r="P16" s="17"/>
      <c r="Q16" s="17"/>
      <c r="R16" s="17"/>
      <c r="S16" s="17"/>
      <c r="T16" s="17"/>
    </row>
    <row r="17" spans="1:11" ht="15.4" customHeight="1" thickTop="1">
      <c r="A17" s="22"/>
      <c r="B17" s="23"/>
      <c r="C17" s="24"/>
      <c r="D17" s="25"/>
      <c r="E17" s="24"/>
      <c r="F17" s="26"/>
      <c r="G17" s="24"/>
      <c r="H17" s="24"/>
      <c r="I17" s="24"/>
      <c r="J17" s="24"/>
      <c r="K17" s="24"/>
    </row>
    <row r="18" spans="1:11" ht="15.4" customHeight="1">
      <c r="A18" s="27"/>
      <c r="B18" s="28"/>
      <c r="C18" s="29"/>
      <c r="D18" s="30"/>
      <c r="E18" s="31"/>
      <c r="F18" s="31"/>
      <c r="G18" s="31"/>
      <c r="H18" s="31"/>
      <c r="I18" s="29"/>
      <c r="J18" s="31"/>
      <c r="K18" s="31"/>
    </row>
    <row r="19" spans="1:11" ht="15.4" customHeight="1">
      <c r="A19" s="27"/>
      <c r="B19" s="28"/>
      <c r="C19" s="31"/>
      <c r="D19" s="30"/>
      <c r="E19" s="31"/>
      <c r="F19" s="31"/>
      <c r="G19" s="31"/>
      <c r="H19" s="31"/>
      <c r="I19" s="31"/>
      <c r="J19" s="31"/>
      <c r="K19" s="31"/>
    </row>
    <row r="20" spans="1:11" ht="15.4" customHeight="1">
      <c r="A20" s="27"/>
      <c r="B20" s="28"/>
      <c r="C20" s="29"/>
      <c r="D20" s="30"/>
      <c r="E20" s="31"/>
      <c r="F20" s="31"/>
      <c r="G20" s="31"/>
      <c r="H20" s="31"/>
      <c r="I20" s="29"/>
      <c r="J20" s="31"/>
      <c r="K20" s="31"/>
    </row>
    <row r="21" spans="1:11" ht="15.4" customHeight="1">
      <c r="A21" s="27"/>
      <c r="B21" s="28"/>
      <c r="C21" s="31"/>
      <c r="D21" s="30"/>
      <c r="E21" s="31"/>
      <c r="F21" s="31"/>
      <c r="G21" s="31"/>
      <c r="H21" s="31"/>
      <c r="I21" s="31"/>
      <c r="J21" s="31"/>
      <c r="K21" s="31"/>
    </row>
    <row r="22" spans="1:11" ht="15.4" customHeight="1">
      <c r="A22" s="27"/>
      <c r="B22" s="28"/>
      <c r="C22" s="29"/>
      <c r="D22" s="30"/>
      <c r="E22" s="31"/>
      <c r="F22" s="31"/>
      <c r="G22" s="31"/>
      <c r="H22" s="31"/>
      <c r="I22" s="29"/>
      <c r="J22" s="31"/>
      <c r="K22" s="31"/>
    </row>
    <row r="23" spans="1:11" ht="15.4" customHeight="1">
      <c r="A23" s="27"/>
      <c r="B23" s="32"/>
      <c r="C23" s="31"/>
      <c r="D23" s="30"/>
      <c r="E23" s="31"/>
      <c r="F23" s="33"/>
      <c r="G23" s="31"/>
      <c r="H23" s="34"/>
      <c r="I23" s="31"/>
      <c r="J23" s="31"/>
      <c r="K23" s="31"/>
    </row>
    <row r="24" spans="1:11" ht="15.4" customHeight="1">
      <c r="A24" s="35"/>
      <c r="B24" s="32"/>
      <c r="C24" s="29"/>
      <c r="D24" s="30"/>
      <c r="E24" s="31"/>
      <c r="F24" s="31"/>
      <c r="G24" s="31"/>
      <c r="H24" s="31"/>
      <c r="I24" s="36"/>
      <c r="J24" s="31"/>
      <c r="K24" s="37"/>
    </row>
    <row r="25" spans="1:11" ht="15.4" customHeight="1">
      <c r="A25" s="27"/>
      <c r="B25" s="28"/>
      <c r="C25" s="31"/>
      <c r="D25" s="30"/>
      <c r="E25" s="31"/>
      <c r="F25" s="31"/>
      <c r="G25" s="31"/>
      <c r="H25" s="31"/>
      <c r="I25" s="31"/>
      <c r="J25" s="31"/>
      <c r="K25" s="31"/>
    </row>
    <row r="26" spans="1:11" ht="15.4" customHeight="1">
      <c r="A26" s="27"/>
      <c r="B26" s="28"/>
      <c r="C26" s="29"/>
      <c r="D26" s="30"/>
      <c r="E26" s="31"/>
      <c r="F26" s="31"/>
      <c r="G26" s="31"/>
      <c r="H26" s="31"/>
      <c r="I26" s="29"/>
      <c r="J26" s="31"/>
      <c r="K26" s="31"/>
    </row>
    <row r="27" spans="1:11" ht="15.4" customHeight="1">
      <c r="A27" s="27"/>
      <c r="B27" s="28"/>
      <c r="C27" s="29"/>
      <c r="D27" s="30"/>
      <c r="E27" s="31"/>
      <c r="F27" s="31"/>
      <c r="G27" s="31"/>
      <c r="H27" s="31"/>
      <c r="I27" s="29"/>
      <c r="J27" s="31"/>
      <c r="K27" s="31"/>
    </row>
    <row r="28" spans="1:11" ht="15.4" customHeight="1">
      <c r="A28" s="27"/>
      <c r="B28" s="28"/>
      <c r="C28" s="29"/>
      <c r="D28" s="30"/>
      <c r="E28" s="31"/>
      <c r="F28" s="31"/>
      <c r="G28" s="31"/>
      <c r="H28" s="31"/>
      <c r="I28" s="29"/>
      <c r="J28" s="31"/>
      <c r="K28" s="31"/>
    </row>
    <row r="29" spans="1:11" ht="15.4" customHeight="1">
      <c r="A29" s="27"/>
      <c r="B29" s="32"/>
      <c r="C29" s="31"/>
      <c r="D29" s="30"/>
      <c r="E29" s="31"/>
      <c r="F29" s="33"/>
      <c r="G29" s="31"/>
      <c r="H29" s="34"/>
      <c r="I29" s="31"/>
      <c r="J29" s="31"/>
      <c r="K29" s="31"/>
    </row>
    <row r="30" spans="1:11" ht="15.4" customHeight="1">
      <c r="A30" s="35"/>
      <c r="B30" s="32"/>
      <c r="C30" s="29"/>
      <c r="D30" s="30"/>
      <c r="E30" s="31"/>
      <c r="F30" s="31"/>
      <c r="G30" s="31"/>
      <c r="H30" s="31"/>
      <c r="I30" s="36"/>
      <c r="J30" s="31"/>
      <c r="K30" s="37"/>
    </row>
    <row r="31" spans="1:11" ht="15.4" customHeight="1">
      <c r="A31" s="27"/>
      <c r="B31" s="32"/>
      <c r="C31" s="31"/>
      <c r="D31" s="30"/>
      <c r="E31" s="31"/>
      <c r="F31" s="31"/>
      <c r="G31" s="31"/>
      <c r="H31" s="31"/>
      <c r="I31" s="31"/>
      <c r="J31" s="31"/>
      <c r="K31" s="31"/>
    </row>
    <row r="32" spans="1:11" ht="15.4" customHeight="1">
      <c r="A32" s="38"/>
      <c r="B32" s="39"/>
      <c r="C32" s="31"/>
      <c r="D32" s="30"/>
      <c r="E32" s="31"/>
      <c r="F32" s="31"/>
      <c r="G32" s="31"/>
      <c r="H32" s="31"/>
      <c r="I32" s="31"/>
      <c r="J32" s="31"/>
      <c r="K32" s="31"/>
    </row>
    <row r="33" spans="1:11" ht="15.4" customHeight="1">
      <c r="A33" s="27"/>
      <c r="B33" s="28"/>
      <c r="C33" s="31"/>
      <c r="D33" s="30"/>
      <c r="E33" s="31"/>
      <c r="F33" s="31"/>
      <c r="G33" s="31"/>
      <c r="H33" s="31"/>
      <c r="I33" s="31"/>
      <c r="J33" s="31"/>
      <c r="K33" s="31"/>
    </row>
    <row r="34" spans="1:11" ht="15.4" customHeight="1">
      <c r="A34" s="40"/>
      <c r="B34" s="41"/>
      <c r="C34" s="29"/>
      <c r="D34" s="30"/>
      <c r="E34" s="31"/>
      <c r="F34" s="31"/>
      <c r="G34" s="31"/>
      <c r="H34" s="31"/>
      <c r="I34" s="29"/>
      <c r="J34" s="31"/>
      <c r="K34" s="31"/>
    </row>
    <row r="35" spans="1:11" ht="15.4" customHeight="1">
      <c r="A35" s="40"/>
      <c r="B35" s="41"/>
      <c r="C35" s="29"/>
      <c r="D35" s="30"/>
      <c r="E35" s="31"/>
      <c r="F35" s="31"/>
      <c r="G35" s="31"/>
      <c r="H35" s="31"/>
      <c r="I35" s="29"/>
      <c r="J35" s="31"/>
      <c r="K35" s="31"/>
    </row>
    <row r="36" spans="1:11" ht="15.4" customHeight="1">
      <c r="A36" s="40"/>
      <c r="B36" s="41"/>
      <c r="C36" s="29"/>
      <c r="D36" s="30"/>
      <c r="E36" s="31"/>
      <c r="F36" s="31"/>
      <c r="G36" s="31"/>
      <c r="H36" s="31"/>
      <c r="I36" s="29"/>
      <c r="J36" s="31"/>
      <c r="K36" s="31"/>
    </row>
    <row r="37" spans="1:11" ht="15.4" customHeight="1">
      <c r="A37" s="40"/>
      <c r="B37" s="41"/>
      <c r="C37" s="29"/>
      <c r="D37" s="30"/>
      <c r="E37" s="31"/>
      <c r="F37" s="31"/>
      <c r="G37" s="31"/>
      <c r="H37" s="31"/>
      <c r="I37" s="29"/>
      <c r="J37" s="31"/>
      <c r="K37" s="31"/>
    </row>
    <row r="38" spans="1:11" ht="15.4" customHeight="1">
      <c r="A38" s="40"/>
      <c r="B38" s="41"/>
      <c r="C38" s="29"/>
      <c r="D38" s="30"/>
      <c r="E38" s="31"/>
      <c r="F38" s="31"/>
      <c r="G38" s="31"/>
      <c r="H38" s="31"/>
      <c r="I38" s="29"/>
      <c r="J38" s="31"/>
      <c r="K38" s="31"/>
    </row>
    <row r="39" spans="1:11" ht="15.4" customHeight="1">
      <c r="A39" s="27"/>
      <c r="B39" s="32"/>
      <c r="C39" s="31"/>
      <c r="D39" s="30"/>
      <c r="E39" s="31"/>
      <c r="F39" s="33"/>
      <c r="G39" s="31"/>
      <c r="H39" s="34"/>
      <c r="I39" s="31"/>
      <c r="J39" s="31"/>
      <c r="K39" s="31"/>
    </row>
    <row r="40" spans="1:11" ht="15.4" customHeight="1">
      <c r="A40" s="38"/>
      <c r="B40" s="39"/>
      <c r="C40" s="31"/>
      <c r="D40" s="29"/>
      <c r="E40" s="31"/>
      <c r="F40" s="31"/>
      <c r="G40" s="31"/>
      <c r="H40" s="31"/>
      <c r="I40" s="42"/>
      <c r="J40" s="31"/>
      <c r="K40" s="37"/>
    </row>
    <row r="41" spans="1:11" ht="15.4" customHeight="1">
      <c r="A41" s="27"/>
      <c r="B41" s="32"/>
      <c r="C41" s="31"/>
      <c r="D41" s="29"/>
      <c r="E41" s="31"/>
      <c r="F41" s="31"/>
      <c r="G41" s="31"/>
      <c r="H41" s="31"/>
      <c r="I41" s="31"/>
      <c r="J41" s="31"/>
      <c r="K41" s="31"/>
    </row>
    <row r="42" spans="1:11" ht="15.4" customHeight="1">
      <c r="A42" s="38"/>
      <c r="B42" s="43"/>
      <c r="C42" s="31"/>
      <c r="D42" s="29"/>
      <c r="E42" s="31"/>
      <c r="F42" s="31"/>
      <c r="G42" s="31"/>
      <c r="H42" s="31"/>
      <c r="I42" s="31"/>
      <c r="J42" s="31"/>
      <c r="K42" s="31"/>
    </row>
    <row r="43" spans="1:11" ht="15.4" customHeight="1">
      <c r="A43" s="44"/>
      <c r="B43" s="45"/>
      <c r="C43" s="31"/>
      <c r="D43" s="29"/>
      <c r="E43" s="31"/>
      <c r="F43" s="31"/>
      <c r="G43" s="31"/>
      <c r="H43" s="31"/>
      <c r="I43" s="31"/>
      <c r="J43" s="31"/>
      <c r="K43" s="31"/>
    </row>
    <row r="44" spans="1:11" ht="15.4" customHeight="1">
      <c r="A44" s="38"/>
      <c r="B44" s="43"/>
      <c r="C44" s="46"/>
      <c r="D44" s="46"/>
      <c r="E44" s="29"/>
      <c r="F44" s="47"/>
      <c r="G44" s="48"/>
      <c r="H44" s="31"/>
      <c r="I44" s="29"/>
      <c r="J44" s="31"/>
      <c r="K44" s="31"/>
    </row>
    <row r="45" spans="1:11" ht="15.4" customHeight="1">
      <c r="A45" s="44"/>
      <c r="B45" s="45"/>
      <c r="C45" s="29"/>
      <c r="D45" s="29"/>
      <c r="E45" s="29"/>
      <c r="F45" s="47"/>
      <c r="G45" s="48"/>
      <c r="H45" s="31"/>
      <c r="I45" s="29"/>
      <c r="J45" s="31"/>
      <c r="K45" s="31"/>
    </row>
    <row r="46" spans="1:11" ht="15.4" customHeight="1">
      <c r="A46" s="44"/>
      <c r="B46" s="45"/>
      <c r="C46" s="29"/>
      <c r="D46" s="29"/>
      <c r="E46" s="29"/>
      <c r="F46" s="47"/>
      <c r="G46" s="48"/>
      <c r="H46" s="31"/>
      <c r="I46" s="29"/>
      <c r="J46" s="31"/>
      <c r="K46" s="31"/>
    </row>
    <row r="47" spans="1:11" ht="15.4" customHeight="1">
      <c r="A47" s="44"/>
      <c r="B47" s="45"/>
      <c r="C47" s="29"/>
      <c r="D47" s="29"/>
      <c r="E47" s="29"/>
      <c r="F47" s="47"/>
      <c r="G47" s="48"/>
      <c r="H47" s="31"/>
      <c r="I47" s="29"/>
      <c r="J47" s="31"/>
      <c r="K47" s="31"/>
    </row>
    <row r="48" spans="1:11" ht="15.4" customHeight="1">
      <c r="A48" s="49"/>
      <c r="B48" s="45"/>
      <c r="C48" s="29"/>
      <c r="D48" s="29"/>
      <c r="E48" s="29"/>
      <c r="F48" s="47"/>
      <c r="G48" s="48"/>
      <c r="H48" s="31"/>
      <c r="I48" s="29"/>
      <c r="J48" s="31"/>
      <c r="K48" s="31"/>
    </row>
    <row r="49" spans="1:11" ht="15.4" customHeight="1">
      <c r="A49" s="49"/>
      <c r="B49" s="45"/>
      <c r="C49" s="29"/>
      <c r="D49" s="29"/>
      <c r="E49" s="29"/>
      <c r="F49" s="47"/>
      <c r="G49" s="48"/>
      <c r="H49" s="31"/>
      <c r="I49" s="29"/>
      <c r="J49" s="31"/>
      <c r="K49" s="31"/>
    </row>
    <row r="50" spans="1:11" ht="15.4" customHeight="1" thickBot="1">
      <c r="A50" s="50" t="s">
        <v>32</v>
      </c>
      <c r="B50" s="51"/>
      <c r="C50" s="52"/>
      <c r="D50" s="52"/>
      <c r="E50" s="51"/>
      <c r="F50" s="51"/>
      <c r="G50" s="53"/>
      <c r="H50" s="54"/>
      <c r="I50" s="55"/>
      <c r="J50" s="56"/>
      <c r="K50" s="54"/>
    </row>
    <row r="51" spans="1:11" ht="15.4" customHeight="1">
      <c r="A51" s="57" t="s">
        <v>33</v>
      </c>
      <c r="B51" s="58"/>
      <c r="C51" s="58"/>
      <c r="D51" s="58"/>
      <c r="E51" s="58"/>
      <c r="F51" s="58"/>
      <c r="G51" s="58"/>
      <c r="H51" s="58"/>
      <c r="I51" s="58"/>
      <c r="J51" s="58"/>
      <c r="K51" s="58"/>
    </row>
    <row r="52" spans="1:11" ht="15.4" customHeight="1">
      <c r="A52" s="441" t="s">
        <v>134</v>
      </c>
      <c r="B52" s="441"/>
      <c r="C52" s="441"/>
      <c r="D52" s="441"/>
      <c r="E52" s="441"/>
      <c r="F52" s="441"/>
      <c r="G52" s="441"/>
      <c r="H52" s="441"/>
      <c r="I52" s="441"/>
      <c r="J52" s="441"/>
      <c r="K52" s="441"/>
    </row>
    <row r="53" spans="1:11" ht="15.4" customHeight="1">
      <c r="A53" s="441"/>
      <c r="B53" s="441"/>
      <c r="C53" s="441"/>
      <c r="D53" s="441"/>
      <c r="E53" s="441"/>
      <c r="F53" s="441"/>
      <c r="G53" s="441"/>
      <c r="H53" s="441"/>
      <c r="I53" s="441"/>
      <c r="J53" s="441"/>
      <c r="K53" s="441"/>
    </row>
    <row r="54" spans="1:11" ht="15.4" customHeight="1">
      <c r="A54" s="441"/>
      <c r="B54" s="441"/>
      <c r="C54" s="441"/>
      <c r="D54" s="441"/>
      <c r="E54" s="441"/>
      <c r="F54" s="441"/>
      <c r="G54" s="441"/>
      <c r="H54" s="441"/>
      <c r="I54" s="441"/>
      <c r="J54" s="441"/>
      <c r="K54" s="441"/>
    </row>
    <row r="55" spans="1:11" ht="15.4" customHeight="1">
      <c r="A55" s="441"/>
      <c r="B55" s="441"/>
      <c r="C55" s="441"/>
      <c r="D55" s="441"/>
      <c r="E55" s="441"/>
      <c r="F55" s="441"/>
      <c r="G55" s="441"/>
      <c r="H55" s="441"/>
      <c r="I55" s="441"/>
      <c r="J55" s="441"/>
      <c r="K55" s="441"/>
    </row>
    <row r="56" spans="1:11" ht="15.6" customHeight="1">
      <c r="K56" s="11"/>
    </row>
    <row r="57" spans="1:11" ht="15.6" customHeight="1"/>
    <row r="58" spans="1:11" ht="15.6" customHeight="1"/>
    <row r="59" spans="1:11" ht="15.6" customHeight="1"/>
    <row r="60" spans="1:11" ht="15.6" customHeight="1"/>
    <row r="61" spans="1:11" ht="15.6" customHeight="1"/>
    <row r="62" spans="1:11" ht="15.6" customHeight="1"/>
    <row r="63" spans="1:11" ht="15.6" customHeight="1"/>
    <row r="64" spans="1:11" ht="15.6" customHeight="1"/>
  </sheetData>
  <mergeCells count="20">
    <mergeCell ref="A52:K55"/>
    <mergeCell ref="S7:T7"/>
    <mergeCell ref="S8:T8"/>
    <mergeCell ref="I9:K9"/>
    <mergeCell ref="S9:T9"/>
    <mergeCell ref="I10:K10"/>
    <mergeCell ref="S10:T10"/>
    <mergeCell ref="A15:K15"/>
    <mergeCell ref="S11:T11"/>
    <mergeCell ref="S12:T12"/>
    <mergeCell ref="S13:T13"/>
    <mergeCell ref="B14:C14"/>
    <mergeCell ref="D14:K14"/>
    <mergeCell ref="S14:T14"/>
    <mergeCell ref="J2:K2"/>
    <mergeCell ref="A4:K4"/>
    <mergeCell ref="S4:T4"/>
    <mergeCell ref="S5:T5"/>
    <mergeCell ref="A6:D6"/>
    <mergeCell ref="S6:T6"/>
  </mergeCells>
  <phoneticPr fontId="1"/>
  <printOptions horizontalCentered="1"/>
  <pageMargins left="0.59055118110236227" right="0.59055118110236227" top="0.59055118110236227"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zoomScaleNormal="100" zoomScaleSheetLayoutView="100" workbookViewId="0">
      <selection activeCell="G9" sqref="G9"/>
    </sheetView>
  </sheetViews>
  <sheetFormatPr defaultRowHeight="18.75" customHeight="1"/>
  <cols>
    <col min="1" max="1" width="8.625" style="11" customWidth="1"/>
    <col min="2" max="2" width="6.625" style="11" customWidth="1"/>
    <col min="3" max="3" width="3.625" style="11" customWidth="1"/>
    <col min="4" max="4" width="5.625" style="11" customWidth="1"/>
    <col min="5" max="8" width="10.625" style="11" customWidth="1"/>
    <col min="9" max="9" width="7.625" style="11" customWidth="1"/>
    <col min="10" max="11" width="10.625" style="11" customWidth="1"/>
    <col min="12" max="16384" width="9" style="11"/>
  </cols>
  <sheetData>
    <row r="1" spans="1:11" s="249" customFormat="1" ht="15.4" customHeight="1">
      <c r="A1" s="11" t="s">
        <v>274</v>
      </c>
      <c r="B1" s="11"/>
      <c r="C1" s="11"/>
      <c r="D1" s="11"/>
      <c r="E1" s="11"/>
      <c r="F1" s="11"/>
      <c r="G1" s="11"/>
      <c r="H1" s="11"/>
      <c r="I1" s="11"/>
      <c r="J1" s="11"/>
      <c r="K1" s="248" t="s">
        <v>111</v>
      </c>
    </row>
    <row r="2" spans="1:11" s="249" customFormat="1" ht="15.4" customHeight="1">
      <c r="A2" s="11"/>
      <c r="B2" s="11"/>
      <c r="C2" s="11"/>
      <c r="D2" s="11"/>
      <c r="E2" s="11"/>
      <c r="F2" s="11"/>
      <c r="G2" s="11"/>
      <c r="H2" s="11"/>
      <c r="I2" s="11"/>
      <c r="J2" s="448">
        <v>45474</v>
      </c>
      <c r="K2" s="448"/>
    </row>
    <row r="3" spans="1:11" s="249" customFormat="1" ht="15.4" customHeight="1">
      <c r="A3" s="11"/>
      <c r="B3" s="11"/>
      <c r="C3" s="11"/>
      <c r="D3" s="11"/>
      <c r="E3" s="11"/>
      <c r="F3" s="11"/>
      <c r="G3" s="11"/>
      <c r="H3" s="11"/>
      <c r="I3" s="11"/>
      <c r="J3" s="225"/>
      <c r="K3" s="225"/>
    </row>
    <row r="4" spans="1:11" s="249" customFormat="1" ht="15.4" customHeight="1">
      <c r="A4" s="449" t="s">
        <v>290</v>
      </c>
      <c r="B4" s="449"/>
      <c r="C4" s="449"/>
      <c r="D4" s="449"/>
      <c r="E4" s="449"/>
      <c r="F4" s="449"/>
      <c r="G4" s="449"/>
      <c r="H4" s="449"/>
      <c r="I4" s="449"/>
      <c r="J4" s="449"/>
      <c r="K4" s="449"/>
    </row>
    <row r="5" spans="1:11" s="249" customFormat="1" ht="15.4" customHeight="1">
      <c r="A5" s="250" t="s">
        <v>4</v>
      </c>
      <c r="B5" s="225"/>
      <c r="C5" s="225"/>
      <c r="D5" s="225"/>
      <c r="E5" s="225"/>
      <c r="F5" s="225"/>
      <c r="G5" s="225"/>
      <c r="H5" s="225"/>
      <c r="I5" s="225"/>
      <c r="J5" s="225"/>
      <c r="K5" s="225"/>
    </row>
    <row r="6" spans="1:11" s="249" customFormat="1" ht="15.4" customHeight="1">
      <c r="A6" s="445" t="s">
        <v>275</v>
      </c>
      <c r="B6" s="445"/>
      <c r="C6" s="445"/>
      <c r="D6" s="445"/>
      <c r="E6" s="225"/>
      <c r="F6" s="225"/>
      <c r="G6" s="225"/>
      <c r="H6" s="225"/>
      <c r="I6" s="225"/>
      <c r="J6" s="225"/>
      <c r="K6" s="225"/>
    </row>
    <row r="7" spans="1:11" s="249" customFormat="1" ht="15.4" customHeight="1">
      <c r="A7" s="250"/>
      <c r="B7" s="225"/>
      <c r="C7" s="225"/>
      <c r="D7" s="225"/>
      <c r="E7" s="225"/>
      <c r="F7" s="225"/>
      <c r="G7" s="225"/>
      <c r="H7" s="225"/>
      <c r="I7" s="225"/>
      <c r="J7" s="225"/>
      <c r="K7" s="225"/>
    </row>
    <row r="8" spans="1:11" s="249" customFormat="1" ht="15.4" customHeight="1">
      <c r="A8" s="250"/>
      <c r="B8" s="225"/>
      <c r="C8" s="225"/>
      <c r="D8" s="225"/>
      <c r="E8" s="225"/>
      <c r="F8" s="225"/>
      <c r="G8" s="248" t="s">
        <v>8</v>
      </c>
      <c r="H8" s="251"/>
      <c r="I8" s="251"/>
      <c r="J8" s="251"/>
      <c r="K8" s="252"/>
    </row>
    <row r="9" spans="1:11" s="249" customFormat="1" ht="15.4" customHeight="1">
      <c r="A9" s="250"/>
      <c r="B9" s="225"/>
      <c r="C9" s="225"/>
      <c r="D9" s="225"/>
      <c r="E9" s="225"/>
      <c r="F9" s="225"/>
      <c r="G9" s="253" t="s">
        <v>10</v>
      </c>
      <c r="H9" s="11"/>
      <c r="I9" s="306" t="s">
        <v>112</v>
      </c>
      <c r="J9" s="306"/>
      <c r="K9" s="306"/>
    </row>
    <row r="10" spans="1:11" s="249" customFormat="1" ht="15.4" customHeight="1">
      <c r="A10" s="250"/>
      <c r="B10" s="225"/>
      <c r="C10" s="225"/>
      <c r="D10" s="225"/>
      <c r="E10" s="225"/>
      <c r="F10" s="225"/>
      <c r="G10" s="253" t="s">
        <v>12</v>
      </c>
      <c r="H10" s="11"/>
      <c r="I10" s="306" t="s">
        <v>113</v>
      </c>
      <c r="J10" s="306"/>
      <c r="K10" s="306"/>
    </row>
    <row r="11" spans="1:11" s="249" customFormat="1" ht="15.4" customHeight="1">
      <c r="A11" s="11"/>
      <c r="B11" s="11"/>
      <c r="C11" s="11"/>
      <c r="D11" s="11"/>
      <c r="E11" s="11"/>
      <c r="F11" s="11"/>
      <c r="G11" s="11"/>
      <c r="H11" s="11"/>
      <c r="I11" s="11"/>
      <c r="J11" s="11"/>
      <c r="K11" s="11"/>
    </row>
    <row r="12" spans="1:11" s="249" customFormat="1" ht="15.4" customHeight="1">
      <c r="A12" s="250" t="s">
        <v>15</v>
      </c>
      <c r="B12" s="11"/>
      <c r="C12" s="11"/>
      <c r="D12" s="11"/>
      <c r="E12" s="11"/>
      <c r="F12" s="11"/>
      <c r="G12" s="11"/>
      <c r="H12" s="11"/>
      <c r="I12" s="11"/>
      <c r="J12" s="11"/>
      <c r="K12" s="11"/>
    </row>
    <row r="13" spans="1:11" s="249" customFormat="1" ht="15.4" customHeight="1">
      <c r="A13" s="11"/>
      <c r="B13" s="11"/>
      <c r="C13" s="11"/>
      <c r="D13" s="11"/>
      <c r="E13" s="11"/>
      <c r="F13" s="11"/>
      <c r="G13" s="11"/>
      <c r="H13" s="11"/>
      <c r="I13" s="11"/>
      <c r="J13" s="11"/>
      <c r="K13" s="11"/>
    </row>
    <row r="14" spans="1:11" s="249" customFormat="1" ht="15.4" customHeight="1">
      <c r="A14" s="11"/>
      <c r="B14" s="444" t="s">
        <v>17</v>
      </c>
      <c r="C14" s="444"/>
      <c r="D14" s="450" t="s">
        <v>276</v>
      </c>
      <c r="E14" s="450"/>
      <c r="F14" s="450"/>
      <c r="G14" s="450"/>
      <c r="H14" s="450"/>
      <c r="I14" s="450"/>
      <c r="J14" s="450"/>
      <c r="K14" s="450"/>
    </row>
    <row r="15" spans="1:11" s="249" customFormat="1" ht="15.4" customHeight="1">
      <c r="A15" s="447" t="s">
        <v>20</v>
      </c>
      <c r="B15" s="447"/>
      <c r="C15" s="447"/>
      <c r="D15" s="447"/>
      <c r="E15" s="447"/>
      <c r="F15" s="447"/>
      <c r="G15" s="447"/>
      <c r="H15" s="447"/>
      <c r="I15" s="447"/>
      <c r="J15" s="447"/>
      <c r="K15" s="447"/>
    </row>
    <row r="16" spans="1:11" ht="12" thickBot="1">
      <c r="A16" s="229" t="s">
        <v>114</v>
      </c>
      <c r="B16" s="229" t="s">
        <v>22</v>
      </c>
      <c r="C16" s="229" t="s">
        <v>23</v>
      </c>
      <c r="D16" s="229" t="s">
        <v>24</v>
      </c>
      <c r="E16" s="229" t="s">
        <v>25</v>
      </c>
      <c r="F16" s="228" t="s">
        <v>26</v>
      </c>
      <c r="G16" s="229" t="s">
        <v>27</v>
      </c>
      <c r="H16" s="229" t="s">
        <v>28</v>
      </c>
      <c r="I16" s="229" t="s">
        <v>29</v>
      </c>
      <c r="J16" s="229" t="s">
        <v>30</v>
      </c>
      <c r="K16" s="229" t="s">
        <v>31</v>
      </c>
    </row>
    <row r="17" spans="1:11" ht="15.4" customHeight="1" thickTop="1">
      <c r="A17" s="254"/>
      <c r="B17" s="195"/>
      <c r="C17" s="24"/>
      <c r="D17" s="25"/>
      <c r="E17" s="24"/>
      <c r="F17" s="26"/>
      <c r="G17" s="24"/>
      <c r="H17" s="24"/>
      <c r="I17" s="24"/>
      <c r="J17" s="24"/>
      <c r="K17" s="24"/>
    </row>
    <row r="18" spans="1:11" ht="15.4" customHeight="1">
      <c r="A18" s="310" t="s">
        <v>115</v>
      </c>
      <c r="B18" s="316" t="s">
        <v>116</v>
      </c>
      <c r="C18" s="311" t="s">
        <v>117</v>
      </c>
      <c r="D18" s="307">
        <v>10</v>
      </c>
      <c r="E18" s="308">
        <v>86000</v>
      </c>
      <c r="F18" s="308">
        <v>860000</v>
      </c>
      <c r="G18" s="308">
        <v>88000</v>
      </c>
      <c r="H18" s="308">
        <v>880000</v>
      </c>
      <c r="I18" s="311" t="s">
        <v>118</v>
      </c>
      <c r="J18" s="308">
        <v>20000</v>
      </c>
      <c r="K18" s="31"/>
    </row>
    <row r="19" spans="1:11" ht="15.4" customHeight="1">
      <c r="A19" s="310"/>
      <c r="B19" s="310"/>
      <c r="C19" s="308"/>
      <c r="D19" s="307"/>
      <c r="E19" s="308"/>
      <c r="F19" s="308"/>
      <c r="G19" s="308"/>
      <c r="H19" s="308"/>
      <c r="I19" s="308"/>
      <c r="J19" s="308"/>
      <c r="K19" s="31"/>
    </row>
    <row r="20" spans="1:11" ht="15.4" customHeight="1">
      <c r="A20" s="310" t="s">
        <v>115</v>
      </c>
      <c r="B20" s="316" t="s">
        <v>116</v>
      </c>
      <c r="C20" s="311" t="s">
        <v>117</v>
      </c>
      <c r="D20" s="307">
        <v>5</v>
      </c>
      <c r="E20" s="308">
        <v>86000</v>
      </c>
      <c r="F20" s="308">
        <v>430000</v>
      </c>
      <c r="G20" s="308">
        <v>94000</v>
      </c>
      <c r="H20" s="308">
        <v>470000</v>
      </c>
      <c r="I20" s="311" t="s">
        <v>119</v>
      </c>
      <c r="J20" s="308">
        <v>40000</v>
      </c>
      <c r="K20" s="31"/>
    </row>
    <row r="21" spans="1:11" ht="15.4" customHeight="1">
      <c r="A21" s="310"/>
      <c r="B21" s="310"/>
      <c r="C21" s="308"/>
      <c r="D21" s="307"/>
      <c r="E21" s="308"/>
      <c r="F21" s="308"/>
      <c r="G21" s="308"/>
      <c r="H21" s="308"/>
      <c r="I21" s="308"/>
      <c r="J21" s="308"/>
      <c r="K21" s="31"/>
    </row>
    <row r="22" spans="1:11" ht="15.4" customHeight="1">
      <c r="A22" s="310" t="s">
        <v>115</v>
      </c>
      <c r="B22" s="316" t="s">
        <v>116</v>
      </c>
      <c r="C22" s="311" t="s">
        <v>117</v>
      </c>
      <c r="D22" s="307">
        <v>5</v>
      </c>
      <c r="E22" s="308">
        <v>86000</v>
      </c>
      <c r="F22" s="308">
        <v>430000</v>
      </c>
      <c r="G22" s="308">
        <v>95000</v>
      </c>
      <c r="H22" s="308">
        <v>475000</v>
      </c>
      <c r="I22" s="311" t="s">
        <v>120</v>
      </c>
      <c r="J22" s="308">
        <v>45000</v>
      </c>
      <c r="K22" s="31"/>
    </row>
    <row r="23" spans="1:11" ht="15.4" customHeight="1">
      <c r="A23" s="204"/>
      <c r="B23" s="204"/>
      <c r="C23" s="31"/>
      <c r="D23" s="30"/>
      <c r="E23" s="31"/>
      <c r="F23" s="33" t="s">
        <v>121</v>
      </c>
      <c r="G23" s="31"/>
      <c r="H23" s="34" t="s">
        <v>122</v>
      </c>
      <c r="I23" s="31"/>
      <c r="J23" s="31"/>
      <c r="K23" s="31"/>
    </row>
    <row r="24" spans="1:11" ht="15.4" customHeight="1">
      <c r="A24" s="255" t="s">
        <v>115</v>
      </c>
      <c r="B24" s="256" t="s">
        <v>123</v>
      </c>
      <c r="C24" s="29"/>
      <c r="D24" s="307">
        <v>20</v>
      </c>
      <c r="E24" s="308"/>
      <c r="F24" s="308">
        <v>1683880.0000000002</v>
      </c>
      <c r="G24" s="308"/>
      <c r="H24" s="308">
        <v>2007500.0000000002</v>
      </c>
      <c r="I24" s="309"/>
      <c r="J24" s="308">
        <v>323620</v>
      </c>
      <c r="K24" s="37"/>
    </row>
    <row r="25" spans="1:11" ht="15.4" customHeight="1">
      <c r="A25" s="204"/>
      <c r="B25" s="204"/>
      <c r="C25" s="31"/>
      <c r="D25" s="30"/>
      <c r="E25" s="31"/>
      <c r="F25" s="31"/>
      <c r="G25" s="31"/>
      <c r="H25" s="31"/>
      <c r="I25" s="31"/>
      <c r="J25" s="31"/>
      <c r="K25" s="31"/>
    </row>
    <row r="26" spans="1:11" ht="15.4" customHeight="1">
      <c r="A26" s="310" t="s">
        <v>124</v>
      </c>
      <c r="B26" s="310" t="s">
        <v>125</v>
      </c>
      <c r="C26" s="311" t="s">
        <v>117</v>
      </c>
      <c r="D26" s="307">
        <v>10</v>
      </c>
      <c r="E26" s="308">
        <v>147500</v>
      </c>
      <c r="F26" s="308">
        <v>1475000</v>
      </c>
      <c r="G26" s="308">
        <v>150000</v>
      </c>
      <c r="H26" s="308">
        <v>1500000</v>
      </c>
      <c r="I26" s="311" t="s">
        <v>119</v>
      </c>
      <c r="J26" s="308">
        <v>25000</v>
      </c>
      <c r="K26" s="31"/>
    </row>
    <row r="27" spans="1:11" ht="15.4" customHeight="1">
      <c r="A27" s="204"/>
      <c r="B27" s="204"/>
      <c r="C27" s="29"/>
      <c r="D27" s="30"/>
      <c r="E27" s="31"/>
      <c r="F27" s="31"/>
      <c r="G27" s="31"/>
      <c r="H27" s="31"/>
      <c r="I27" s="29"/>
      <c r="J27" s="31"/>
      <c r="K27" s="31"/>
    </row>
    <row r="28" spans="1:11" ht="15.4" customHeight="1">
      <c r="A28" s="310" t="s">
        <v>124</v>
      </c>
      <c r="B28" s="310" t="s">
        <v>125</v>
      </c>
      <c r="C28" s="311" t="s">
        <v>117</v>
      </c>
      <c r="D28" s="307">
        <v>30</v>
      </c>
      <c r="E28" s="308">
        <v>147500</v>
      </c>
      <c r="F28" s="308">
        <v>4425000</v>
      </c>
      <c r="G28" s="308">
        <v>160000</v>
      </c>
      <c r="H28" s="308">
        <v>4800000</v>
      </c>
      <c r="I28" s="311" t="s">
        <v>120</v>
      </c>
      <c r="J28" s="308">
        <v>375000</v>
      </c>
      <c r="K28" s="31"/>
    </row>
    <row r="29" spans="1:11" ht="15.4" customHeight="1">
      <c r="A29" s="40"/>
      <c r="B29" s="204"/>
      <c r="C29" s="31"/>
      <c r="D29" s="30"/>
      <c r="E29" s="31"/>
      <c r="F29" s="33" t="s">
        <v>121</v>
      </c>
      <c r="G29" s="31"/>
      <c r="H29" s="34" t="s">
        <v>122</v>
      </c>
      <c r="I29" s="31"/>
      <c r="J29" s="31"/>
      <c r="K29" s="31"/>
    </row>
    <row r="30" spans="1:11" ht="15.4" customHeight="1">
      <c r="A30" s="257" t="s">
        <v>124</v>
      </c>
      <c r="B30" s="258" t="s">
        <v>123</v>
      </c>
      <c r="C30" s="196"/>
      <c r="D30" s="312">
        <v>40</v>
      </c>
      <c r="E30" s="197"/>
      <c r="F30" s="313">
        <v>5776100.0000000009</v>
      </c>
      <c r="G30" s="197"/>
      <c r="H30" s="313">
        <v>6930000.0000000009</v>
      </c>
      <c r="I30" s="198"/>
      <c r="J30" s="313">
        <v>1153900</v>
      </c>
      <c r="K30" s="199"/>
    </row>
    <row r="31" spans="1:11" ht="15.4" customHeight="1">
      <c r="A31" s="40"/>
      <c r="B31" s="204"/>
      <c r="C31" s="31"/>
      <c r="D31" s="30"/>
      <c r="E31" s="31"/>
      <c r="F31" s="31"/>
      <c r="G31" s="31"/>
      <c r="H31" s="31"/>
      <c r="I31" s="31"/>
      <c r="J31" s="31"/>
      <c r="K31" s="31"/>
    </row>
    <row r="32" spans="1:11" ht="15.4" customHeight="1">
      <c r="A32" s="452" t="s">
        <v>126</v>
      </c>
      <c r="B32" s="452"/>
      <c r="C32" s="200"/>
      <c r="D32" s="314">
        <v>60</v>
      </c>
      <c r="E32" s="315"/>
      <c r="F32" s="315">
        <v>7459980.0000000009</v>
      </c>
      <c r="G32" s="315"/>
      <c r="H32" s="315">
        <v>8937500.0000000019</v>
      </c>
      <c r="I32" s="315"/>
      <c r="J32" s="315">
        <v>1477520.0000000009</v>
      </c>
      <c r="K32" s="200"/>
    </row>
    <row r="33" spans="1:11" ht="15.4" customHeight="1">
      <c r="A33" s="204"/>
      <c r="B33" s="204"/>
      <c r="C33" s="31"/>
      <c r="D33" s="30"/>
      <c r="E33" s="31"/>
      <c r="F33" s="31"/>
      <c r="G33" s="31"/>
      <c r="H33" s="31"/>
      <c r="I33" s="31"/>
      <c r="J33" s="31"/>
      <c r="K33" s="31"/>
    </row>
    <row r="34" spans="1:11" ht="15.4" customHeight="1">
      <c r="A34" s="316" t="s">
        <v>127</v>
      </c>
      <c r="B34" s="316" t="s">
        <v>128</v>
      </c>
      <c r="C34" s="317" t="s">
        <v>129</v>
      </c>
      <c r="D34" s="318">
        <v>200</v>
      </c>
      <c r="E34" s="319">
        <v>23500</v>
      </c>
      <c r="F34" s="319">
        <v>4700000</v>
      </c>
      <c r="G34" s="319">
        <v>24500</v>
      </c>
      <c r="H34" s="319">
        <v>4900000</v>
      </c>
      <c r="I34" s="317" t="s">
        <v>130</v>
      </c>
      <c r="J34" s="319">
        <v>200000</v>
      </c>
      <c r="K34" s="31"/>
    </row>
    <row r="35" spans="1:11" ht="15.4" customHeight="1">
      <c r="A35" s="204"/>
      <c r="B35" s="204"/>
      <c r="C35" s="31"/>
      <c r="D35" s="30"/>
      <c r="E35" s="31"/>
      <c r="F35" s="31"/>
      <c r="G35" s="31"/>
      <c r="H35" s="31"/>
      <c r="I35" s="31"/>
      <c r="J35" s="31"/>
      <c r="K35" s="31"/>
    </row>
    <row r="36" spans="1:11" ht="15.4" customHeight="1">
      <c r="A36" s="316" t="s">
        <v>127</v>
      </c>
      <c r="B36" s="316" t="s">
        <v>128</v>
      </c>
      <c r="C36" s="317" t="s">
        <v>129</v>
      </c>
      <c r="D36" s="318">
        <v>300</v>
      </c>
      <c r="E36" s="319">
        <v>20000</v>
      </c>
      <c r="F36" s="319">
        <v>6000000</v>
      </c>
      <c r="G36" s="319">
        <v>21000</v>
      </c>
      <c r="H36" s="319">
        <v>6300000</v>
      </c>
      <c r="I36" s="317" t="s">
        <v>130</v>
      </c>
      <c r="J36" s="319">
        <v>300000</v>
      </c>
      <c r="K36" s="31"/>
    </row>
    <row r="37" spans="1:11" ht="15.4" customHeight="1">
      <c r="A37" s="204"/>
      <c r="B37" s="204"/>
      <c r="C37" s="31"/>
      <c r="D37" s="30"/>
      <c r="E37" s="31"/>
      <c r="F37" s="31"/>
      <c r="G37" s="31"/>
      <c r="H37" s="31"/>
      <c r="I37" s="31"/>
      <c r="J37" s="31"/>
      <c r="K37" s="31"/>
    </row>
    <row r="38" spans="1:11" ht="15.4" customHeight="1">
      <c r="A38" s="316" t="s">
        <v>127</v>
      </c>
      <c r="B38" s="316" t="s">
        <v>128</v>
      </c>
      <c r="C38" s="317" t="s">
        <v>129</v>
      </c>
      <c r="D38" s="318">
        <v>350</v>
      </c>
      <c r="E38" s="319">
        <v>20000</v>
      </c>
      <c r="F38" s="319">
        <v>7000000</v>
      </c>
      <c r="G38" s="319">
        <v>21000</v>
      </c>
      <c r="H38" s="319">
        <v>7350000</v>
      </c>
      <c r="I38" s="317" t="s">
        <v>131</v>
      </c>
      <c r="J38" s="319">
        <v>350000</v>
      </c>
      <c r="K38" s="31"/>
    </row>
    <row r="39" spans="1:11" ht="15.4" customHeight="1">
      <c r="A39" s="40"/>
      <c r="B39" s="204"/>
      <c r="C39" s="31"/>
      <c r="D39" s="30"/>
      <c r="E39" s="31"/>
      <c r="F39" s="33" t="s">
        <v>121</v>
      </c>
      <c r="G39" s="31"/>
      <c r="H39" s="34" t="s">
        <v>122</v>
      </c>
      <c r="I39" s="31"/>
      <c r="J39" s="31"/>
      <c r="K39" s="31"/>
    </row>
    <row r="40" spans="1:11" ht="15.4" customHeight="1">
      <c r="A40" s="452" t="s">
        <v>132</v>
      </c>
      <c r="B40" s="452"/>
      <c r="C40" s="200"/>
      <c r="D40" s="201"/>
      <c r="E40" s="200"/>
      <c r="F40" s="315">
        <v>17328300</v>
      </c>
      <c r="G40" s="200"/>
      <c r="H40" s="315">
        <v>20405000</v>
      </c>
      <c r="I40" s="202"/>
      <c r="J40" s="315">
        <v>3076700</v>
      </c>
      <c r="K40" s="203"/>
    </row>
    <row r="41" spans="1:11" ht="15.4" customHeight="1">
      <c r="A41" s="204"/>
      <c r="B41" s="204"/>
      <c r="C41" s="29"/>
      <c r="D41" s="30"/>
      <c r="E41" s="31"/>
      <c r="F41" s="31"/>
      <c r="G41" s="31"/>
      <c r="H41" s="31"/>
      <c r="I41" s="29"/>
      <c r="J41" s="31"/>
      <c r="K41" s="31"/>
    </row>
    <row r="42" spans="1:11" ht="15.4" customHeight="1">
      <c r="A42" s="204"/>
      <c r="B42" s="204"/>
      <c r="C42" s="29"/>
      <c r="D42" s="30"/>
      <c r="E42" s="31"/>
      <c r="F42" s="31"/>
      <c r="G42" s="31"/>
      <c r="H42" s="31"/>
      <c r="I42" s="29"/>
      <c r="J42" s="31"/>
      <c r="K42" s="31"/>
    </row>
    <row r="43" spans="1:11" ht="15.4" customHeight="1">
      <c r="A43" s="40"/>
      <c r="B43" s="256"/>
      <c r="C43" s="31"/>
      <c r="D43" s="29"/>
      <c r="E43" s="31"/>
      <c r="F43" s="31"/>
      <c r="G43" s="31"/>
      <c r="H43" s="31"/>
      <c r="I43" s="31"/>
      <c r="J43" s="31"/>
      <c r="K43" s="31"/>
    </row>
    <row r="44" spans="1:11" ht="15.4" customHeight="1">
      <c r="A44" s="453" t="s">
        <v>53</v>
      </c>
      <c r="B44" s="454"/>
      <c r="C44" s="31"/>
      <c r="D44" s="29"/>
      <c r="E44" s="31"/>
      <c r="F44" s="31"/>
      <c r="G44" s="31"/>
      <c r="H44" s="31"/>
      <c r="I44" s="31"/>
      <c r="J44" s="308">
        <v>4554220.0000000009</v>
      </c>
      <c r="K44" s="31"/>
    </row>
    <row r="45" spans="1:11" ht="15.4" customHeight="1">
      <c r="A45" s="259"/>
      <c r="B45" s="226"/>
      <c r="C45" s="31"/>
      <c r="D45" s="29"/>
      <c r="E45" s="31"/>
      <c r="F45" s="31"/>
      <c r="G45" s="31"/>
      <c r="H45" s="31"/>
      <c r="I45" s="31"/>
      <c r="J45" s="31"/>
      <c r="K45" s="31"/>
    </row>
    <row r="46" spans="1:11" ht="15.4" customHeight="1">
      <c r="A46" s="453" t="s">
        <v>133</v>
      </c>
      <c r="B46" s="454"/>
      <c r="C46" s="455">
        <v>4554220</v>
      </c>
      <c r="D46" s="455"/>
      <c r="E46" s="29" t="s">
        <v>83</v>
      </c>
      <c r="F46" s="320">
        <v>502700</v>
      </c>
      <c r="G46" s="48"/>
      <c r="H46" s="31"/>
      <c r="I46" s="29" t="s">
        <v>19</v>
      </c>
      <c r="J46" s="308">
        <v>4051520</v>
      </c>
      <c r="K46" s="31"/>
    </row>
    <row r="47" spans="1:11" ht="15.4" customHeight="1">
      <c r="A47" s="45"/>
      <c r="B47" s="45"/>
      <c r="C47" s="29"/>
      <c r="D47" s="29"/>
      <c r="E47" s="29"/>
      <c r="F47" s="47"/>
      <c r="G47" s="48"/>
      <c r="H47" s="31"/>
      <c r="I47" s="29"/>
      <c r="J47" s="31"/>
      <c r="K47" s="31"/>
    </row>
    <row r="48" spans="1:11" ht="15.4" customHeight="1">
      <c r="A48" s="45"/>
      <c r="B48" s="45"/>
      <c r="C48" s="29"/>
      <c r="D48" s="29"/>
      <c r="E48" s="29"/>
      <c r="F48" s="47"/>
      <c r="G48" s="48"/>
      <c r="H48" s="31"/>
      <c r="I48" s="29"/>
      <c r="J48" s="31"/>
      <c r="K48" s="31"/>
    </row>
    <row r="49" spans="1:11" ht="15.4" customHeight="1">
      <c r="A49" s="45"/>
      <c r="B49" s="45"/>
      <c r="C49" s="29"/>
      <c r="D49" s="29"/>
      <c r="E49" s="29"/>
      <c r="F49" s="47"/>
      <c r="G49" s="48"/>
      <c r="H49" s="31"/>
      <c r="I49" s="29"/>
      <c r="J49" s="31"/>
      <c r="K49" s="31"/>
    </row>
    <row r="50" spans="1:11" ht="15.4" customHeight="1">
      <c r="A50" s="205"/>
      <c r="B50" s="205"/>
      <c r="C50" s="206"/>
      <c r="D50" s="206"/>
      <c r="E50" s="205"/>
      <c r="F50" s="205"/>
      <c r="G50" s="207"/>
      <c r="H50" s="208"/>
      <c r="I50" s="209"/>
      <c r="J50" s="210"/>
      <c r="K50" s="208"/>
    </row>
    <row r="51" spans="1:11" ht="15.4" customHeight="1">
      <c r="A51" s="260" t="s">
        <v>33</v>
      </c>
      <c r="B51" s="261"/>
      <c r="C51" s="261"/>
      <c r="D51" s="261"/>
      <c r="E51" s="261"/>
      <c r="F51" s="261"/>
      <c r="G51" s="261"/>
      <c r="H51" s="261"/>
      <c r="I51" s="261"/>
      <c r="J51" s="261"/>
      <c r="K51" s="261"/>
    </row>
    <row r="52" spans="1:11" ht="15.4" customHeight="1">
      <c r="A52" s="456" t="s">
        <v>134</v>
      </c>
      <c r="B52" s="456"/>
      <c r="C52" s="456"/>
      <c r="D52" s="456"/>
      <c r="E52" s="456"/>
      <c r="F52" s="456"/>
      <c r="G52" s="456"/>
      <c r="H52" s="456"/>
      <c r="I52" s="456"/>
      <c r="J52" s="456"/>
      <c r="K52" s="456"/>
    </row>
    <row r="53" spans="1:11" ht="15.4" customHeight="1">
      <c r="A53" s="456"/>
      <c r="B53" s="456"/>
      <c r="C53" s="456"/>
      <c r="D53" s="456"/>
      <c r="E53" s="456"/>
      <c r="F53" s="456"/>
      <c r="G53" s="456"/>
      <c r="H53" s="456"/>
      <c r="I53" s="456"/>
      <c r="J53" s="456"/>
      <c r="K53" s="456"/>
    </row>
    <row r="54" spans="1:11" ht="15.4" customHeight="1">
      <c r="A54" s="456"/>
      <c r="B54" s="456"/>
      <c r="C54" s="456"/>
      <c r="D54" s="456"/>
      <c r="E54" s="456"/>
      <c r="F54" s="456"/>
      <c r="G54" s="456"/>
      <c r="H54" s="456"/>
      <c r="I54" s="456"/>
      <c r="J54" s="456"/>
      <c r="K54" s="456"/>
    </row>
    <row r="55" spans="1:11" ht="15.4" customHeight="1">
      <c r="A55" s="456"/>
      <c r="B55" s="456"/>
      <c r="C55" s="456"/>
      <c r="D55" s="456"/>
      <c r="E55" s="456"/>
      <c r="F55" s="456"/>
      <c r="G55" s="456"/>
      <c r="H55" s="456"/>
      <c r="I55" s="456"/>
      <c r="J55" s="456"/>
      <c r="K55" s="456"/>
    </row>
    <row r="56" spans="1:11" ht="15.6" customHeight="1">
      <c r="A56" s="262"/>
      <c r="B56" s="262"/>
      <c r="C56" s="262"/>
      <c r="D56" s="262"/>
      <c r="E56" s="262"/>
      <c r="F56" s="262"/>
      <c r="G56" s="262"/>
      <c r="H56" s="262"/>
      <c r="I56" s="262"/>
      <c r="J56" s="262"/>
      <c r="K56" s="262"/>
    </row>
    <row r="57" spans="1:11" ht="15.6" customHeight="1">
      <c r="A57" s="16" t="s">
        <v>1</v>
      </c>
    </row>
    <row r="58" spans="1:11" ht="15.6" customHeight="1">
      <c r="A58" s="9" t="s">
        <v>3</v>
      </c>
      <c r="I58" s="451">
        <v>127270000</v>
      </c>
      <c r="J58" s="451"/>
      <c r="K58" s="263"/>
    </row>
    <row r="59" spans="1:11" ht="15.6" customHeight="1">
      <c r="A59" s="9" t="s">
        <v>5</v>
      </c>
      <c r="I59" s="451">
        <v>143000000</v>
      </c>
      <c r="J59" s="457"/>
    </row>
    <row r="60" spans="1:11" ht="15.6" customHeight="1">
      <c r="A60" s="9" t="s">
        <v>6</v>
      </c>
      <c r="I60" s="451">
        <v>77000000</v>
      </c>
      <c r="J60" s="451"/>
    </row>
    <row r="61" spans="1:11" ht="15.6" customHeight="1">
      <c r="A61" s="9" t="s">
        <v>7</v>
      </c>
      <c r="I61" s="451">
        <v>50270000</v>
      </c>
      <c r="J61" s="451"/>
    </row>
    <row r="62" spans="1:11" ht="15.6" customHeight="1">
      <c r="A62" s="9" t="s">
        <v>9</v>
      </c>
      <c r="I62" s="451">
        <v>502700</v>
      </c>
      <c r="J62" s="451"/>
    </row>
    <row r="63" spans="1:11" ht="15.6" customHeight="1">
      <c r="A63" s="9" t="s">
        <v>11</v>
      </c>
      <c r="I63" s="451">
        <v>1477520.0000000009</v>
      </c>
      <c r="J63" s="451"/>
    </row>
    <row r="64" spans="1:11" ht="15.6" customHeight="1">
      <c r="A64" s="9" t="s">
        <v>13</v>
      </c>
      <c r="I64" s="457">
        <v>0</v>
      </c>
      <c r="J64" s="457"/>
    </row>
    <row r="65" spans="1:10" ht="15.6" customHeight="1">
      <c r="A65" s="9" t="s">
        <v>14</v>
      </c>
      <c r="I65" s="451">
        <v>3076700</v>
      </c>
      <c r="J65" s="451"/>
    </row>
    <row r="66" spans="1:10" ht="15.6" customHeight="1">
      <c r="A66" s="9" t="s">
        <v>16</v>
      </c>
      <c r="I66" s="451">
        <v>4554220.0000000009</v>
      </c>
      <c r="J66" s="451"/>
    </row>
    <row r="67" spans="1:10" ht="15.6" customHeight="1">
      <c r="A67" s="16"/>
      <c r="I67" s="457"/>
      <c r="J67" s="457"/>
    </row>
    <row r="68" spans="1:10" ht="15.6" customHeight="1" thickBot="1">
      <c r="A68" s="9" t="s">
        <v>18</v>
      </c>
      <c r="B68" s="16"/>
      <c r="C68" s="16"/>
      <c r="D68" s="16"/>
      <c r="E68" s="16"/>
      <c r="F68" s="16"/>
      <c r="G68" s="16"/>
      <c r="H68" s="264" t="s">
        <v>19</v>
      </c>
      <c r="I68" s="458">
        <v>4051520.0000000009</v>
      </c>
      <c r="J68" s="458"/>
    </row>
    <row r="69" spans="1:10" ht="15.6" customHeight="1" thickTop="1">
      <c r="A69" s="265"/>
    </row>
    <row r="70" spans="1:10" ht="15.6" customHeight="1"/>
    <row r="71" spans="1:10" ht="15.6" customHeight="1"/>
    <row r="72" spans="1:10" ht="15.6" customHeight="1"/>
    <row r="73" spans="1:10" ht="15.6" customHeight="1"/>
    <row r="74" spans="1:10" ht="15.6" customHeight="1"/>
  </sheetData>
  <mergeCells count="23">
    <mergeCell ref="I64:J64"/>
    <mergeCell ref="I65:J65"/>
    <mergeCell ref="I66:J66"/>
    <mergeCell ref="I67:J67"/>
    <mergeCell ref="I68:J68"/>
    <mergeCell ref="I63:J63"/>
    <mergeCell ref="A32:B32"/>
    <mergeCell ref="A40:B40"/>
    <mergeCell ref="A44:B44"/>
    <mergeCell ref="A46:B46"/>
    <mergeCell ref="C46:D46"/>
    <mergeCell ref="A52:K55"/>
    <mergeCell ref="I58:J58"/>
    <mergeCell ref="I59:J59"/>
    <mergeCell ref="I60:J60"/>
    <mergeCell ref="I61:J61"/>
    <mergeCell ref="I62:J62"/>
    <mergeCell ref="A15:K15"/>
    <mergeCell ref="J2:K2"/>
    <mergeCell ref="A4:K4"/>
    <mergeCell ref="A6:D6"/>
    <mergeCell ref="B14:C14"/>
    <mergeCell ref="D14:K14"/>
  </mergeCells>
  <phoneticPr fontId="1"/>
  <printOptions horizontalCentered="1"/>
  <pageMargins left="0.47244094488188981" right="0.39370078740157483" top="0.6692913385826772" bottom="0.19685039370078741"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6"/>
  <sheetViews>
    <sheetView view="pageBreakPreview" topLeftCell="A43" zoomScale="70" zoomScaleNormal="70" zoomScaleSheetLayoutView="70" workbookViewId="0">
      <selection activeCell="D15" sqref="D15"/>
    </sheetView>
  </sheetViews>
  <sheetFormatPr defaultRowHeight="24.75" customHeight="1"/>
  <cols>
    <col min="1" max="1" width="4.625" style="59" customWidth="1"/>
    <col min="2" max="2" width="17.25" style="59" customWidth="1"/>
    <col min="3" max="30" width="13.625" style="59" customWidth="1"/>
    <col min="31" max="31" width="15.125" style="59" customWidth="1"/>
    <col min="32" max="16384" width="9" style="59"/>
  </cols>
  <sheetData>
    <row r="1" spans="1:17" ht="50.25" customHeight="1"/>
    <row r="2" spans="1:17" ht="39.950000000000003" customHeight="1" thickBot="1">
      <c r="A2" s="60" t="s">
        <v>34</v>
      </c>
      <c r="B2" s="61"/>
    </row>
    <row r="3" spans="1:17" ht="41.25" customHeight="1" thickBot="1">
      <c r="B3" s="62" t="s">
        <v>35</v>
      </c>
      <c r="C3" s="459"/>
      <c r="D3" s="460"/>
      <c r="E3" s="63" t="s">
        <v>36</v>
      </c>
      <c r="F3" s="459"/>
      <c r="G3" s="460"/>
      <c r="H3" s="64" t="s">
        <v>37</v>
      </c>
      <c r="I3" s="65" t="e">
        <f>ROUND(F3/C3,2)</f>
        <v>#DIV/0!</v>
      </c>
      <c r="J3" s="66" t="s">
        <v>38</v>
      </c>
      <c r="K3" s="459"/>
      <c r="L3" s="460"/>
      <c r="M3" s="67" t="s">
        <v>39</v>
      </c>
      <c r="N3" s="461">
        <f>(F3-K3)*0.01</f>
        <v>0</v>
      </c>
      <c r="O3" s="462"/>
      <c r="P3" s="68"/>
      <c r="Q3" s="69"/>
    </row>
    <row r="4" spans="1:17" s="70" customFormat="1" ht="24.75" customHeight="1">
      <c r="B4" s="71"/>
      <c r="C4" s="72"/>
      <c r="D4" s="72"/>
      <c r="E4" s="72"/>
      <c r="F4" s="72"/>
      <c r="G4" s="72"/>
      <c r="H4" s="73"/>
      <c r="I4" s="73"/>
      <c r="J4" s="73"/>
      <c r="K4" s="72"/>
      <c r="L4" s="72"/>
      <c r="M4" s="71"/>
      <c r="N4" s="74"/>
      <c r="O4" s="74"/>
      <c r="P4" s="75"/>
      <c r="Q4" s="76"/>
    </row>
    <row r="5" spans="1:17" ht="24.75" customHeight="1" thickBot="1">
      <c r="B5" s="77" t="s">
        <v>40</v>
      </c>
      <c r="C5" s="78"/>
      <c r="D5" s="78"/>
      <c r="E5" s="78"/>
      <c r="F5" s="78"/>
      <c r="G5" s="78"/>
      <c r="H5" s="79"/>
      <c r="I5" s="79"/>
      <c r="J5" s="79"/>
      <c r="K5" s="78"/>
      <c r="L5" s="78"/>
      <c r="M5" s="80"/>
      <c r="N5" s="81"/>
      <c r="O5" s="81"/>
      <c r="P5" s="82"/>
      <c r="Q5" s="83"/>
    </row>
    <row r="6" spans="1:17" ht="24.95" customHeight="1">
      <c r="B6" s="463" t="s">
        <v>41</v>
      </c>
      <c r="C6" s="465" t="s">
        <v>42</v>
      </c>
      <c r="D6" s="467" t="s">
        <v>43</v>
      </c>
      <c r="E6" s="465" t="s">
        <v>44</v>
      </c>
      <c r="F6" s="465" t="s">
        <v>45</v>
      </c>
      <c r="G6" s="468" t="s">
        <v>46</v>
      </c>
      <c r="H6" s="468" t="s">
        <v>47</v>
      </c>
      <c r="I6" s="468" t="s">
        <v>48</v>
      </c>
      <c r="J6" s="468" t="s">
        <v>49</v>
      </c>
      <c r="K6" s="465" t="s">
        <v>50</v>
      </c>
      <c r="L6" s="465" t="s">
        <v>51</v>
      </c>
      <c r="M6" s="468" t="s">
        <v>52</v>
      </c>
      <c r="N6" s="475" t="s">
        <v>53</v>
      </c>
      <c r="O6" s="477" t="s">
        <v>54</v>
      </c>
      <c r="P6" s="82"/>
      <c r="Q6" s="83"/>
    </row>
    <row r="7" spans="1:17" ht="24.95" customHeight="1">
      <c r="B7" s="464"/>
      <c r="C7" s="466"/>
      <c r="D7" s="466"/>
      <c r="E7" s="466"/>
      <c r="F7" s="466"/>
      <c r="G7" s="469"/>
      <c r="H7" s="469"/>
      <c r="I7" s="469"/>
      <c r="J7" s="469"/>
      <c r="K7" s="483"/>
      <c r="L7" s="483"/>
      <c r="M7" s="469"/>
      <c r="N7" s="476"/>
      <c r="O7" s="478"/>
      <c r="P7" s="82"/>
      <c r="Q7" s="83"/>
    </row>
    <row r="8" spans="1:17" ht="24.95" customHeight="1" thickBot="1">
      <c r="B8" s="84"/>
      <c r="C8" s="85"/>
      <c r="D8" s="85"/>
      <c r="E8" s="86" t="s">
        <v>55</v>
      </c>
      <c r="F8" s="86" t="s">
        <v>56</v>
      </c>
      <c r="G8" s="87" t="s">
        <v>57</v>
      </c>
      <c r="H8" s="87" t="s">
        <v>58</v>
      </c>
      <c r="I8" s="87" t="s">
        <v>59</v>
      </c>
      <c r="J8" s="87" t="s">
        <v>60</v>
      </c>
      <c r="K8" s="86" t="s">
        <v>61</v>
      </c>
      <c r="L8" s="86" t="s">
        <v>62</v>
      </c>
      <c r="M8" s="87" t="s">
        <v>63</v>
      </c>
      <c r="N8" s="88" t="s">
        <v>64</v>
      </c>
      <c r="O8" s="479"/>
      <c r="P8" s="82"/>
      <c r="Q8" s="83"/>
    </row>
    <row r="9" spans="1:17" ht="35.1" customHeight="1" thickBot="1">
      <c r="B9" s="89"/>
      <c r="C9" s="90"/>
      <c r="D9" s="90"/>
      <c r="E9" s="90" t="s">
        <v>65</v>
      </c>
      <c r="F9" s="90" t="s">
        <v>66</v>
      </c>
      <c r="G9" s="91" t="s">
        <v>67</v>
      </c>
      <c r="H9" s="91" t="s">
        <v>68</v>
      </c>
      <c r="I9" s="91" t="s">
        <v>69</v>
      </c>
      <c r="J9" s="91" t="s">
        <v>70</v>
      </c>
      <c r="K9" s="91" t="s">
        <v>71</v>
      </c>
      <c r="L9" s="91" t="s">
        <v>72</v>
      </c>
      <c r="M9" s="91" t="s">
        <v>73</v>
      </c>
      <c r="N9" s="92" t="s">
        <v>74</v>
      </c>
      <c r="O9" s="93"/>
      <c r="P9" s="82"/>
      <c r="Q9" s="83"/>
    </row>
    <row r="10" spans="1:17" ht="24.75" customHeight="1">
      <c r="B10" s="480" t="s">
        <v>75</v>
      </c>
      <c r="C10" s="94"/>
      <c r="D10" s="94"/>
      <c r="E10" s="95"/>
      <c r="F10" s="96">
        <f>E55</f>
        <v>0</v>
      </c>
      <c r="G10" s="97">
        <f>F55</f>
        <v>0</v>
      </c>
      <c r="H10" s="98" t="e">
        <f>ROUNDDOWN(F10*G10*$I$3*1.1,0)</f>
        <v>#DIV/0!</v>
      </c>
      <c r="I10" s="99" t="str">
        <f>AE55</f>
        <v/>
      </c>
      <c r="J10" s="100" t="e">
        <f>ROUNDDOWN(F10*I10*1.1,0)</f>
        <v>#VALUE!</v>
      </c>
      <c r="K10" s="100" t="e">
        <f>ROUNDDOWN(J10*$I$3,0)</f>
        <v>#VALUE!</v>
      </c>
      <c r="L10" s="100">
        <f>ROUNDDOWN(AE56*1.1,0)</f>
        <v>0</v>
      </c>
      <c r="M10" s="101"/>
      <c r="N10" s="102"/>
      <c r="O10" s="473" t="e">
        <f>IF(N15-$N$3&gt;0,"○","×")</f>
        <v>#DIV/0!</v>
      </c>
      <c r="P10" s="82"/>
      <c r="Q10" s="83"/>
    </row>
    <row r="11" spans="1:17" ht="24.75" customHeight="1">
      <c r="B11" s="481"/>
      <c r="C11" s="103"/>
      <c r="D11" s="103"/>
      <c r="E11" s="104"/>
      <c r="F11" s="105">
        <f>E57</f>
        <v>0</v>
      </c>
      <c r="G11" s="106">
        <f>F57</f>
        <v>0</v>
      </c>
      <c r="H11" s="107" t="e">
        <f>ROUNDDOWN(F11*G11*$I$3*1.1,0)</f>
        <v>#DIV/0!</v>
      </c>
      <c r="I11" s="108" t="str">
        <f>AE57</f>
        <v/>
      </c>
      <c r="J11" s="109" t="e">
        <f>ROUNDDOWN(F11*I11*1.1,0)</f>
        <v>#VALUE!</v>
      </c>
      <c r="K11" s="109" t="e">
        <f>ROUNDDOWN(J11*$I$3,0)</f>
        <v>#VALUE!</v>
      </c>
      <c r="L11" s="109">
        <f>ROUNDDOWN(AE58*1.1,0)</f>
        <v>0</v>
      </c>
      <c r="M11" s="110"/>
      <c r="N11" s="111"/>
      <c r="O11" s="474"/>
      <c r="P11" s="82"/>
      <c r="Q11" s="83"/>
    </row>
    <row r="12" spans="1:17" ht="24.75" customHeight="1">
      <c r="B12" s="481"/>
      <c r="C12" s="103"/>
      <c r="D12" s="103"/>
      <c r="E12" s="104"/>
      <c r="F12" s="105">
        <f>E59</f>
        <v>0</v>
      </c>
      <c r="G12" s="106">
        <f>F59</f>
        <v>0</v>
      </c>
      <c r="H12" s="107" t="e">
        <f>ROUNDDOWN(F12*G12*$I$3*1.1,0)</f>
        <v>#DIV/0!</v>
      </c>
      <c r="I12" s="106" t="str">
        <f>AE59</f>
        <v/>
      </c>
      <c r="J12" s="109" t="e">
        <f>ROUNDDOWN(F12*I12*1.1,0)</f>
        <v>#VALUE!</v>
      </c>
      <c r="K12" s="109" t="e">
        <f>ROUNDDOWN(J12*$I$3,0)</f>
        <v>#VALUE!</v>
      </c>
      <c r="L12" s="109">
        <f>ROUNDDOWN(AE60*1.1,0)</f>
        <v>0</v>
      </c>
      <c r="M12" s="110"/>
      <c r="N12" s="111"/>
      <c r="O12" s="474"/>
      <c r="P12" s="82"/>
      <c r="Q12" s="83"/>
    </row>
    <row r="13" spans="1:17" ht="24.75" customHeight="1">
      <c r="B13" s="481"/>
      <c r="C13" s="103"/>
      <c r="D13" s="103"/>
      <c r="E13" s="104"/>
      <c r="F13" s="105">
        <f>E61</f>
        <v>0</v>
      </c>
      <c r="G13" s="106">
        <f>F61</f>
        <v>0</v>
      </c>
      <c r="H13" s="107" t="e">
        <f>ROUNDDOWN(F13*G13*$I$3*1.1,0)</f>
        <v>#DIV/0!</v>
      </c>
      <c r="I13" s="106" t="str">
        <f>AE61</f>
        <v/>
      </c>
      <c r="J13" s="109" t="e">
        <f>ROUNDDOWN(F13*I13*1.1,0)</f>
        <v>#VALUE!</v>
      </c>
      <c r="K13" s="109" t="e">
        <f>ROUNDDOWN(J13*$I$3,0)</f>
        <v>#VALUE!</v>
      </c>
      <c r="L13" s="109">
        <f>ROUNDDOWN(AE62*1.1,0)</f>
        <v>0</v>
      </c>
      <c r="M13" s="110"/>
      <c r="N13" s="111"/>
      <c r="O13" s="474"/>
      <c r="P13" s="82"/>
      <c r="Q13" s="83"/>
    </row>
    <row r="14" spans="1:17" ht="24.75" customHeight="1" thickBot="1">
      <c r="B14" s="481"/>
      <c r="C14" s="112"/>
      <c r="D14" s="112"/>
      <c r="E14" s="113"/>
      <c r="F14" s="114">
        <f>E63</f>
        <v>0</v>
      </c>
      <c r="G14" s="115">
        <f>F63</f>
        <v>0</v>
      </c>
      <c r="H14" s="116" t="e">
        <f>ROUNDDOWN(F14*G14*$I$3*1.1,0)</f>
        <v>#DIV/0!</v>
      </c>
      <c r="I14" s="117" t="str">
        <f>AE63</f>
        <v/>
      </c>
      <c r="J14" s="116" t="e">
        <f>ROUNDDOWN(F14*I14*1.1,0)</f>
        <v>#VALUE!</v>
      </c>
      <c r="K14" s="116" t="e">
        <f>ROUNDDOWN(J14*$I$3,0)</f>
        <v>#VALUE!</v>
      </c>
      <c r="L14" s="116">
        <f>ROUNDDOWN(AE64*1.1,0)</f>
        <v>0</v>
      </c>
      <c r="M14" s="118"/>
      <c r="N14" s="119"/>
      <c r="O14" s="474"/>
      <c r="P14" s="82"/>
      <c r="Q14" s="83"/>
    </row>
    <row r="15" spans="1:17" ht="24.75" customHeight="1" thickTop="1" thickBot="1">
      <c r="B15" s="482"/>
      <c r="C15" s="120" t="s">
        <v>76</v>
      </c>
      <c r="D15" s="120"/>
      <c r="E15" s="121"/>
      <c r="F15" s="122"/>
      <c r="G15" s="122"/>
      <c r="H15" s="123" t="e">
        <f>SUM(H10:H14)</f>
        <v>#DIV/0!</v>
      </c>
      <c r="I15" s="122"/>
      <c r="J15" s="123"/>
      <c r="K15" s="123" t="e">
        <f>SUM(K10:K14)</f>
        <v>#VALUE!</v>
      </c>
      <c r="L15" s="123">
        <f>SUM(L10:L14)</f>
        <v>0</v>
      </c>
      <c r="M15" s="124"/>
      <c r="N15" s="125" t="e">
        <f>M15-H15</f>
        <v>#DIV/0!</v>
      </c>
      <c r="O15" s="474"/>
      <c r="P15" s="82"/>
      <c r="Q15" s="83"/>
    </row>
    <row r="16" spans="1:17" ht="24.75" customHeight="1">
      <c r="B16" s="480" t="s">
        <v>77</v>
      </c>
      <c r="C16" s="126"/>
      <c r="D16" s="126"/>
      <c r="E16" s="127"/>
      <c r="F16" s="128">
        <f>E70</f>
        <v>0</v>
      </c>
      <c r="G16" s="108">
        <f>F70</f>
        <v>0</v>
      </c>
      <c r="H16" s="129" t="e">
        <f>ROUNDDOWN(F16*G16*$I$3*1.1,0)</f>
        <v>#DIV/0!</v>
      </c>
      <c r="I16" s="108" t="str">
        <f>AE70</f>
        <v/>
      </c>
      <c r="J16" s="109" t="e">
        <f>ROUNDDOWN(F16*I16*1.1,0)</f>
        <v>#VALUE!</v>
      </c>
      <c r="K16" s="109" t="e">
        <f>ROUNDDOWN(J16*$I$3,0)</f>
        <v>#VALUE!</v>
      </c>
      <c r="L16" s="129">
        <f>ROUNDDOWN(AE71*1.1,0)</f>
        <v>0</v>
      </c>
      <c r="M16" s="130"/>
      <c r="N16" s="131"/>
      <c r="O16" s="473" t="e">
        <f>IF(N21-$N$3&gt;0,"○","×")</f>
        <v>#DIV/0!</v>
      </c>
      <c r="P16" s="82"/>
      <c r="Q16" s="83"/>
    </row>
    <row r="17" spans="2:31" ht="24.75" customHeight="1">
      <c r="B17" s="481"/>
      <c r="C17" s="103"/>
      <c r="D17" s="103"/>
      <c r="E17" s="104"/>
      <c r="F17" s="105">
        <f>E72</f>
        <v>0</v>
      </c>
      <c r="G17" s="106">
        <f>F72</f>
        <v>0</v>
      </c>
      <c r="H17" s="109" t="e">
        <f>ROUNDDOWN(F17*G17*$I$3*1.1,0)</f>
        <v>#DIV/0!</v>
      </c>
      <c r="I17" s="106" t="str">
        <f>AE72</f>
        <v/>
      </c>
      <c r="J17" s="109" t="e">
        <f>ROUNDDOWN(F17*I17*1.1,0)</f>
        <v>#VALUE!</v>
      </c>
      <c r="K17" s="109" t="e">
        <f>ROUNDDOWN(J17*$I$3,0)</f>
        <v>#VALUE!</v>
      </c>
      <c r="L17" s="109">
        <f>ROUNDDOWN(AE73*1.1,0)</f>
        <v>0</v>
      </c>
      <c r="M17" s="110"/>
      <c r="N17" s="111"/>
      <c r="O17" s="474"/>
      <c r="P17" s="82"/>
      <c r="Q17" s="83"/>
    </row>
    <row r="18" spans="2:31" ht="24.75" customHeight="1">
      <c r="B18" s="481"/>
      <c r="C18" s="132"/>
      <c r="D18" s="132"/>
      <c r="E18" s="133"/>
      <c r="F18" s="134">
        <f>E74</f>
        <v>0</v>
      </c>
      <c r="G18" s="135">
        <f>F74</f>
        <v>0</v>
      </c>
      <c r="H18" s="109" t="e">
        <f>ROUNDDOWN(F18*G18*$I$3*1.1,0)</f>
        <v>#DIV/0!</v>
      </c>
      <c r="I18" s="135" t="str">
        <f>AE74</f>
        <v/>
      </c>
      <c r="J18" s="109" t="e">
        <f>ROUNDDOWN(F18*I18*1.1,0)</f>
        <v>#VALUE!</v>
      </c>
      <c r="K18" s="109" t="e">
        <f>ROUNDDOWN(J18*$I$3,0)</f>
        <v>#VALUE!</v>
      </c>
      <c r="L18" s="129">
        <f>ROUNDDOWN(AE75*1.1,0)</f>
        <v>0</v>
      </c>
      <c r="M18" s="110"/>
      <c r="N18" s="136"/>
      <c r="O18" s="474"/>
      <c r="P18" s="82"/>
      <c r="Q18" s="83"/>
    </row>
    <row r="19" spans="2:31" ht="24.75" customHeight="1">
      <c r="B19" s="481"/>
      <c r="C19" s="103"/>
      <c r="D19" s="103"/>
      <c r="E19" s="104"/>
      <c r="F19" s="134">
        <f>E76</f>
        <v>0</v>
      </c>
      <c r="G19" s="135">
        <f>F76</f>
        <v>0</v>
      </c>
      <c r="H19" s="109" t="e">
        <f>ROUNDDOWN(F19*G19*$I$3*1.1,0)</f>
        <v>#DIV/0!</v>
      </c>
      <c r="I19" s="135" t="str">
        <f>AE76</f>
        <v/>
      </c>
      <c r="J19" s="109" t="e">
        <f>ROUNDDOWN(F19*I19*1.1,0)</f>
        <v>#VALUE!</v>
      </c>
      <c r="K19" s="109" t="e">
        <f>ROUNDDOWN(J19*$I$3,0)</f>
        <v>#VALUE!</v>
      </c>
      <c r="L19" s="109">
        <f>ROUNDDOWN(AE77*1.1,0)</f>
        <v>0</v>
      </c>
      <c r="M19" s="110"/>
      <c r="N19" s="136"/>
      <c r="O19" s="474"/>
      <c r="P19" s="82"/>
      <c r="Q19" s="83"/>
    </row>
    <row r="20" spans="2:31" ht="24.75" customHeight="1" thickBot="1">
      <c r="B20" s="481"/>
      <c r="C20" s="112"/>
      <c r="D20" s="112"/>
      <c r="E20" s="113"/>
      <c r="F20" s="114">
        <f>E78</f>
        <v>0</v>
      </c>
      <c r="G20" s="115">
        <f>F78</f>
        <v>0</v>
      </c>
      <c r="H20" s="137" t="e">
        <f>ROUNDDOWN(F20*G20*$I$3*1.1,0)</f>
        <v>#DIV/0!</v>
      </c>
      <c r="I20" s="115" t="str">
        <f>AE78</f>
        <v/>
      </c>
      <c r="J20" s="116" t="e">
        <f>ROUNDDOWN(F20*I20*1.1,0)</f>
        <v>#VALUE!</v>
      </c>
      <c r="K20" s="116" t="e">
        <f>ROUNDDOWN(J20*$I$3,0)</f>
        <v>#VALUE!</v>
      </c>
      <c r="L20" s="137">
        <f>ROUNDDOWN(AE79*1.1,0)</f>
        <v>0</v>
      </c>
      <c r="M20" s="118"/>
      <c r="N20" s="119"/>
      <c r="O20" s="474"/>
      <c r="P20" s="138"/>
      <c r="Q20" s="17"/>
    </row>
    <row r="21" spans="2:31" ht="24.75" customHeight="1" thickTop="1" thickBot="1">
      <c r="B21" s="482"/>
      <c r="C21" s="120" t="s">
        <v>76</v>
      </c>
      <c r="D21" s="120"/>
      <c r="E21" s="122"/>
      <c r="F21" s="122"/>
      <c r="G21" s="122"/>
      <c r="H21" s="123" t="e">
        <f>SUM(H16:H20)</f>
        <v>#DIV/0!</v>
      </c>
      <c r="I21" s="122"/>
      <c r="J21" s="123"/>
      <c r="K21" s="123" t="e">
        <f>SUM(K16:K20)</f>
        <v>#VALUE!</v>
      </c>
      <c r="L21" s="123">
        <f>SUM(L16:L20)</f>
        <v>0</v>
      </c>
      <c r="M21" s="124"/>
      <c r="N21" s="125" t="e">
        <f>M21-H21</f>
        <v>#DIV/0!</v>
      </c>
      <c r="O21" s="474"/>
      <c r="P21" s="138"/>
      <c r="Q21" s="17"/>
    </row>
    <row r="22" spans="2:31" ht="24.75" customHeight="1">
      <c r="B22" s="470" t="s">
        <v>78</v>
      </c>
      <c r="C22" s="139"/>
      <c r="D22" s="140"/>
      <c r="E22" s="127"/>
      <c r="F22" s="128">
        <f>E85</f>
        <v>0</v>
      </c>
      <c r="G22" s="108">
        <f>F85</f>
        <v>0</v>
      </c>
      <c r="H22" s="98" t="e">
        <f>ROUNDDOWN(F22*G22*$I$3*1.1,0)</f>
        <v>#DIV/0!</v>
      </c>
      <c r="I22" s="99" t="str">
        <f>AE85</f>
        <v/>
      </c>
      <c r="J22" s="98" t="e">
        <f>ROUNDDOWN(F22*I22*1.1,0)</f>
        <v>#VALUE!</v>
      </c>
      <c r="K22" s="98" t="e">
        <f>J22*$I$3</f>
        <v>#VALUE!</v>
      </c>
      <c r="L22" s="98">
        <f>ROUNDDOWN(AE86*1.1,0)</f>
        <v>0</v>
      </c>
      <c r="M22" s="101"/>
      <c r="N22" s="131"/>
      <c r="O22" s="473" t="e">
        <f>IF(N27-$N$3&gt;0,"○","×")</f>
        <v>#DIV/0!</v>
      </c>
      <c r="P22" s="138"/>
      <c r="Q22" s="17"/>
    </row>
    <row r="23" spans="2:31" ht="24.75" customHeight="1">
      <c r="B23" s="471"/>
      <c r="C23" s="141"/>
      <c r="D23" s="141"/>
      <c r="E23" s="104"/>
      <c r="F23" s="105">
        <f>E87</f>
        <v>0</v>
      </c>
      <c r="G23" s="106">
        <f>F87</f>
        <v>0</v>
      </c>
      <c r="H23" s="109" t="e">
        <f>ROUNDDOWN(F23*G23*$I$3*1.1,0)</f>
        <v>#DIV/0!</v>
      </c>
      <c r="I23" s="106" t="str">
        <f>AE87</f>
        <v/>
      </c>
      <c r="J23" s="109" t="e">
        <f>ROUNDDOWN(F23*I23*1.1,0)</f>
        <v>#VALUE!</v>
      </c>
      <c r="K23" s="109" t="e">
        <f>J23*$I$3</f>
        <v>#VALUE!</v>
      </c>
      <c r="L23" s="109">
        <f>ROUNDDOWN(AE88*1.1,0)</f>
        <v>0</v>
      </c>
      <c r="M23" s="110"/>
      <c r="N23" s="136"/>
      <c r="O23" s="474"/>
      <c r="P23" s="138"/>
      <c r="Q23" s="17"/>
    </row>
    <row r="24" spans="2:31" ht="24.75" customHeight="1">
      <c r="B24" s="471"/>
      <c r="C24" s="140"/>
      <c r="D24" s="140"/>
      <c r="E24" s="127"/>
      <c r="F24" s="105">
        <f>E89</f>
        <v>0</v>
      </c>
      <c r="G24" s="106">
        <f>F89</f>
        <v>0</v>
      </c>
      <c r="H24" s="109" t="e">
        <f>ROUNDDOWN(F24*G24*$I$3*1.1,0)</f>
        <v>#DIV/0!</v>
      </c>
      <c r="I24" s="106" t="str">
        <f>AE89</f>
        <v/>
      </c>
      <c r="J24" s="109" t="e">
        <f t="shared" ref="J24:J26" si="0">ROUNDDOWN(F24*I24*1.1,0)</f>
        <v>#VALUE!</v>
      </c>
      <c r="K24" s="109" t="e">
        <f>J24*$I$3</f>
        <v>#VALUE!</v>
      </c>
      <c r="L24" s="109">
        <f>ROUNDDOWN(AE90*1.1,0)</f>
        <v>0</v>
      </c>
      <c r="M24" s="110"/>
      <c r="N24" s="136"/>
      <c r="O24" s="474"/>
      <c r="P24" s="138"/>
      <c r="Q24" s="17"/>
    </row>
    <row r="25" spans="2:31" ht="24.75" customHeight="1">
      <c r="B25" s="471"/>
      <c r="C25" s="103"/>
      <c r="D25" s="103"/>
      <c r="E25" s="104"/>
      <c r="F25" s="105">
        <f>E91</f>
        <v>0</v>
      </c>
      <c r="G25" s="106">
        <f>F91</f>
        <v>0</v>
      </c>
      <c r="H25" s="109" t="e">
        <f>ROUNDDOWN(F25*G25*$I$3*1.1,0)</f>
        <v>#DIV/0!</v>
      </c>
      <c r="I25" s="106" t="str">
        <f>AE91</f>
        <v/>
      </c>
      <c r="J25" s="109" t="e">
        <f t="shared" si="0"/>
        <v>#VALUE!</v>
      </c>
      <c r="K25" s="109" t="e">
        <f>J25*$I$3</f>
        <v>#VALUE!</v>
      </c>
      <c r="L25" s="109">
        <f>ROUNDDOWN(AE92*1.1,0)</f>
        <v>0</v>
      </c>
      <c r="M25" s="110"/>
      <c r="N25" s="136"/>
      <c r="O25" s="474"/>
      <c r="P25" s="138"/>
      <c r="Q25" s="17"/>
    </row>
    <row r="26" spans="2:31" ht="24.75" customHeight="1" thickBot="1">
      <c r="B26" s="471"/>
      <c r="C26" s="112"/>
      <c r="D26" s="112"/>
      <c r="E26" s="113"/>
      <c r="F26" s="142">
        <f>E93</f>
        <v>0</v>
      </c>
      <c r="G26" s="115">
        <f>F93</f>
        <v>0</v>
      </c>
      <c r="H26" s="116" t="e">
        <f>ROUNDDOWN(F26*G26*$I$3*1.1,0)</f>
        <v>#DIV/0!</v>
      </c>
      <c r="I26" s="115" t="str">
        <f>AE93</f>
        <v/>
      </c>
      <c r="J26" s="116" t="e">
        <f t="shared" si="0"/>
        <v>#VALUE!</v>
      </c>
      <c r="K26" s="116" t="e">
        <f>J26*$I$3</f>
        <v>#VALUE!</v>
      </c>
      <c r="L26" s="116">
        <f>ROUNDDOWN(AE94*1.1,0)</f>
        <v>0</v>
      </c>
      <c r="M26" s="118"/>
      <c r="N26" s="119"/>
      <c r="O26" s="474"/>
      <c r="P26" s="138"/>
      <c r="Q26" s="17"/>
    </row>
    <row r="27" spans="2:31" ht="24.75" customHeight="1" thickTop="1" thickBot="1">
      <c r="B27" s="472"/>
      <c r="C27" s="120" t="s">
        <v>76</v>
      </c>
      <c r="D27" s="120"/>
      <c r="E27" s="122"/>
      <c r="F27" s="122"/>
      <c r="G27" s="122"/>
      <c r="H27" s="123" t="e">
        <f>SUM(H22:H26)</f>
        <v>#DIV/0!</v>
      </c>
      <c r="I27" s="122"/>
      <c r="J27" s="123"/>
      <c r="K27" s="123" t="e">
        <f>SUM(K22:K26)</f>
        <v>#VALUE!</v>
      </c>
      <c r="L27" s="123">
        <f>SUM(L22:L26)</f>
        <v>0</v>
      </c>
      <c r="M27" s="124"/>
      <c r="N27" s="125" t="e">
        <f>M27-H27</f>
        <v>#DIV/0!</v>
      </c>
      <c r="O27" s="474"/>
      <c r="P27" s="138"/>
      <c r="Q27" s="17"/>
    </row>
    <row r="28" spans="2:31" ht="24.75" customHeight="1">
      <c r="B28" s="470" t="s">
        <v>79</v>
      </c>
      <c r="C28" s="139"/>
      <c r="D28" s="140"/>
      <c r="E28" s="127"/>
      <c r="F28" s="128">
        <f>E95</f>
        <v>0</v>
      </c>
      <c r="G28" s="108">
        <f>F95</f>
        <v>0</v>
      </c>
      <c r="H28" s="98" t="e">
        <f>ROUNDDOWN(F28*G28*$I$3*1.1,0)</f>
        <v>#DIV/0!</v>
      </c>
      <c r="I28" s="99" t="str">
        <f>AE95</f>
        <v/>
      </c>
      <c r="J28" s="98" t="e">
        <f>ROUNDDOWN(F28*I28*1.1,0)</f>
        <v>#VALUE!</v>
      </c>
      <c r="K28" s="98" t="e">
        <f>J28*$I$3</f>
        <v>#VALUE!</v>
      </c>
      <c r="L28" s="98">
        <f>ROUNDDOWN(AE96*1.1,0)</f>
        <v>0</v>
      </c>
      <c r="M28" s="101"/>
      <c r="N28" s="131"/>
      <c r="O28" s="473" t="e">
        <f>IF(N33-$N$3&gt;0,"○","×")</f>
        <v>#DIV/0!</v>
      </c>
      <c r="P28" s="143"/>
      <c r="Q28" s="144"/>
      <c r="R28" s="144"/>
      <c r="S28" s="144"/>
      <c r="T28" s="144"/>
      <c r="U28" s="144"/>
      <c r="V28" s="144"/>
      <c r="W28" s="144"/>
      <c r="X28" s="144"/>
      <c r="Y28" s="144"/>
      <c r="Z28" s="144"/>
      <c r="AA28" s="144"/>
      <c r="AB28" s="144"/>
      <c r="AC28" s="144"/>
      <c r="AD28" s="144"/>
      <c r="AE28" s="144"/>
    </row>
    <row r="29" spans="2:31" ht="24.75" customHeight="1">
      <c r="B29" s="471"/>
      <c r="C29" s="141"/>
      <c r="D29" s="141"/>
      <c r="E29" s="104"/>
      <c r="F29" s="105">
        <f>E97</f>
        <v>0</v>
      </c>
      <c r="G29" s="106">
        <f>F97</f>
        <v>0</v>
      </c>
      <c r="H29" s="109" t="e">
        <f>ROUNDDOWN(F29*G29*$I$3*1.1,0)</f>
        <v>#DIV/0!</v>
      </c>
      <c r="I29" s="106" t="str">
        <f>AE97</f>
        <v/>
      </c>
      <c r="J29" s="109" t="e">
        <f t="shared" ref="J29:J32" si="1">ROUNDDOWN(F29*I29*1.1,0)</f>
        <v>#VALUE!</v>
      </c>
      <c r="K29" s="109" t="e">
        <f>J29*$I$3</f>
        <v>#VALUE!</v>
      </c>
      <c r="L29" s="109">
        <f>ROUNDDOWN(AE98*1.1,0)</f>
        <v>0</v>
      </c>
      <c r="M29" s="110"/>
      <c r="N29" s="136"/>
      <c r="O29" s="474"/>
      <c r="P29" s="145"/>
      <c r="Q29" s="146"/>
      <c r="R29" s="146"/>
      <c r="S29" s="146"/>
      <c r="T29" s="146"/>
      <c r="U29" s="146"/>
      <c r="V29" s="146"/>
      <c r="W29" s="146"/>
      <c r="X29" s="146"/>
      <c r="Y29" s="146"/>
      <c r="Z29" s="146"/>
      <c r="AA29" s="146"/>
      <c r="AB29" s="146"/>
      <c r="AC29" s="146"/>
      <c r="AD29" s="146"/>
      <c r="AE29" s="146"/>
    </row>
    <row r="30" spans="2:31" ht="24.75" customHeight="1">
      <c r="B30" s="471"/>
      <c r="C30" s="140"/>
      <c r="D30" s="140"/>
      <c r="E30" s="127"/>
      <c r="F30" s="105">
        <f>E99</f>
        <v>0</v>
      </c>
      <c r="G30" s="106">
        <f>F99</f>
        <v>0</v>
      </c>
      <c r="H30" s="109" t="e">
        <f>ROUNDDOWN(F30*G30*$I$3*1.1,0)</f>
        <v>#DIV/0!</v>
      </c>
      <c r="I30" s="106" t="str">
        <f>AE99</f>
        <v/>
      </c>
      <c r="J30" s="109" t="e">
        <f t="shared" si="1"/>
        <v>#VALUE!</v>
      </c>
      <c r="K30" s="109" t="e">
        <f t="shared" ref="K30:K32" si="2">J30*$I$3</f>
        <v>#VALUE!</v>
      </c>
      <c r="L30" s="109">
        <f>ROUNDDOWN(AE100*1.1,0)</f>
        <v>0</v>
      </c>
      <c r="M30" s="110"/>
      <c r="N30" s="136"/>
      <c r="O30" s="474"/>
      <c r="P30" s="145"/>
      <c r="Q30" s="146"/>
      <c r="R30" s="146"/>
      <c r="S30" s="146"/>
      <c r="T30" s="146"/>
      <c r="U30" s="146"/>
      <c r="V30" s="146"/>
      <c r="W30" s="146"/>
      <c r="X30" s="146"/>
      <c r="Y30" s="146"/>
      <c r="Z30" s="146"/>
      <c r="AA30" s="146"/>
      <c r="AB30" s="146"/>
      <c r="AC30" s="146"/>
      <c r="AD30" s="146"/>
      <c r="AE30" s="146"/>
    </row>
    <row r="31" spans="2:31" ht="24.75" customHeight="1">
      <c r="B31" s="471"/>
      <c r="C31" s="103"/>
      <c r="D31" s="103"/>
      <c r="E31" s="104"/>
      <c r="F31" s="105">
        <f>E101</f>
        <v>0</v>
      </c>
      <c r="G31" s="106">
        <f>F101</f>
        <v>0</v>
      </c>
      <c r="H31" s="109" t="e">
        <f>ROUNDDOWN(F31*G31*$I$3*1.1,0)</f>
        <v>#DIV/0!</v>
      </c>
      <c r="I31" s="106" t="str">
        <f>AE101</f>
        <v/>
      </c>
      <c r="J31" s="109" t="e">
        <f t="shared" si="1"/>
        <v>#VALUE!</v>
      </c>
      <c r="K31" s="109" t="e">
        <f t="shared" si="2"/>
        <v>#VALUE!</v>
      </c>
      <c r="L31" s="109">
        <f>ROUNDDOWN(AE102*1.1,0)</f>
        <v>0</v>
      </c>
      <c r="M31" s="110"/>
      <c r="N31" s="136"/>
      <c r="O31" s="474"/>
      <c r="P31" s="145"/>
      <c r="Q31" s="146"/>
      <c r="R31" s="146"/>
      <c r="S31" s="146"/>
      <c r="T31" s="146"/>
      <c r="U31" s="146"/>
      <c r="V31" s="146"/>
      <c r="W31" s="146"/>
      <c r="X31" s="146"/>
      <c r="Y31" s="146"/>
      <c r="Z31" s="146"/>
      <c r="AA31" s="146"/>
      <c r="AB31" s="146"/>
      <c r="AC31" s="146"/>
      <c r="AD31" s="146"/>
      <c r="AE31" s="146"/>
    </row>
    <row r="32" spans="2:31" ht="24.75" customHeight="1" thickBot="1">
      <c r="B32" s="471"/>
      <c r="C32" s="112"/>
      <c r="D32" s="112"/>
      <c r="E32" s="113"/>
      <c r="F32" s="114">
        <f>E103</f>
        <v>0</v>
      </c>
      <c r="G32" s="115">
        <f>F103</f>
        <v>0</v>
      </c>
      <c r="H32" s="116" t="e">
        <f>ROUNDDOWN(F32*G32*$I$3*1.1,0)</f>
        <v>#DIV/0!</v>
      </c>
      <c r="I32" s="115" t="str">
        <f>AE103</f>
        <v/>
      </c>
      <c r="J32" s="116" t="e">
        <f t="shared" si="1"/>
        <v>#VALUE!</v>
      </c>
      <c r="K32" s="116" t="e">
        <f t="shared" si="2"/>
        <v>#VALUE!</v>
      </c>
      <c r="L32" s="116">
        <f>ROUNDDOWN(AE104*1.1,0)</f>
        <v>0</v>
      </c>
      <c r="M32" s="118"/>
      <c r="N32" s="119"/>
      <c r="O32" s="474"/>
      <c r="P32" s="145"/>
      <c r="Q32" s="146"/>
      <c r="R32" s="146"/>
      <c r="S32" s="146"/>
      <c r="T32" s="146"/>
      <c r="U32" s="146"/>
      <c r="V32" s="146"/>
      <c r="W32" s="146"/>
      <c r="X32" s="146"/>
      <c r="Y32" s="146"/>
      <c r="Z32" s="146"/>
      <c r="AA32" s="146"/>
      <c r="AB32" s="146"/>
      <c r="AC32" s="146"/>
      <c r="AD32" s="146"/>
      <c r="AE32" s="146"/>
    </row>
    <row r="33" spans="2:31" ht="24.75" customHeight="1" thickTop="1" thickBot="1">
      <c r="B33" s="472"/>
      <c r="C33" s="120" t="s">
        <v>76</v>
      </c>
      <c r="D33" s="120"/>
      <c r="E33" s="122"/>
      <c r="F33" s="122"/>
      <c r="G33" s="122"/>
      <c r="H33" s="123" t="e">
        <f>SUM(H28:H32)</f>
        <v>#DIV/0!</v>
      </c>
      <c r="I33" s="122"/>
      <c r="J33" s="123"/>
      <c r="K33" s="123" t="e">
        <f>SUM(K28:K32)</f>
        <v>#VALUE!</v>
      </c>
      <c r="L33" s="123">
        <f>SUM(L28:L32)</f>
        <v>0</v>
      </c>
      <c r="M33" s="124"/>
      <c r="N33" s="125" t="e">
        <f>M33-H33</f>
        <v>#DIV/0!</v>
      </c>
      <c r="O33" s="474"/>
      <c r="P33" s="147"/>
      <c r="Q33" s="147"/>
      <c r="R33" s="147"/>
      <c r="S33" s="147"/>
      <c r="T33" s="147"/>
      <c r="U33" s="147"/>
      <c r="V33" s="147"/>
      <c r="W33" s="147"/>
      <c r="X33" s="147"/>
      <c r="Y33" s="147"/>
      <c r="Z33" s="147"/>
      <c r="AA33" s="147"/>
      <c r="AB33" s="147"/>
      <c r="AC33" s="147"/>
      <c r="AD33" s="147"/>
      <c r="AE33" s="147"/>
    </row>
    <row r="34" spans="2:31" ht="24.75" customHeight="1">
      <c r="B34" s="470" t="s">
        <v>80</v>
      </c>
      <c r="C34" s="139"/>
      <c r="D34" s="140"/>
      <c r="E34" s="127"/>
      <c r="F34" s="128">
        <f>E105</f>
        <v>0</v>
      </c>
      <c r="G34" s="108">
        <f>F105</f>
        <v>0</v>
      </c>
      <c r="H34" s="98" t="e">
        <f>ROUNDDOWN(F34*G34*$I$3*1.1,0)</f>
        <v>#DIV/0!</v>
      </c>
      <c r="I34" s="97" t="str">
        <f>AE105</f>
        <v/>
      </c>
      <c r="J34" s="98" t="e">
        <f>ROUNDDOWN(F34*I34*1.1,0)</f>
        <v>#VALUE!</v>
      </c>
      <c r="K34" s="98" t="e">
        <f>J34*$I$3</f>
        <v>#VALUE!</v>
      </c>
      <c r="L34" s="98">
        <f>ROUNDDOWN(AE106*1.1,0)</f>
        <v>0</v>
      </c>
      <c r="M34" s="101"/>
      <c r="N34" s="131"/>
      <c r="O34" s="473" t="e">
        <f>IF(N39-$N$3&gt;0,"○","×")</f>
        <v>#DIV/0!</v>
      </c>
      <c r="P34" s="147"/>
      <c r="Q34" s="147"/>
      <c r="R34" s="147"/>
      <c r="S34" s="147"/>
      <c r="T34" s="147"/>
      <c r="U34" s="147"/>
      <c r="V34" s="147"/>
      <c r="W34" s="147"/>
      <c r="X34" s="147"/>
      <c r="Y34" s="147"/>
      <c r="Z34" s="147"/>
      <c r="AA34" s="147"/>
      <c r="AB34" s="147"/>
      <c r="AC34" s="147"/>
      <c r="AD34" s="147"/>
      <c r="AE34" s="147"/>
    </row>
    <row r="35" spans="2:31" ht="24.75" customHeight="1">
      <c r="B35" s="471"/>
      <c r="C35" s="141"/>
      <c r="D35" s="141"/>
      <c r="E35" s="104"/>
      <c r="F35" s="105">
        <f>E107</f>
        <v>0</v>
      </c>
      <c r="G35" s="106">
        <f>F107</f>
        <v>0</v>
      </c>
      <c r="H35" s="109" t="e">
        <f>ROUNDDOWN(F35*G35*$I$3*1.1,0)</f>
        <v>#DIV/0!</v>
      </c>
      <c r="I35" s="106" t="str">
        <f>AE107</f>
        <v/>
      </c>
      <c r="J35" s="109" t="e">
        <f t="shared" ref="J35:J38" si="3">ROUNDDOWN(F35*I35*1.1,0)</f>
        <v>#VALUE!</v>
      </c>
      <c r="K35" s="109" t="e">
        <f>J35*$I$3</f>
        <v>#VALUE!</v>
      </c>
      <c r="L35" s="109">
        <f>ROUNDDOWN(AE108*1.1,0)</f>
        <v>0</v>
      </c>
      <c r="M35" s="110"/>
      <c r="N35" s="136"/>
      <c r="O35" s="474"/>
      <c r="P35" s="147"/>
      <c r="Q35" s="147"/>
      <c r="R35" s="147"/>
      <c r="S35" s="147"/>
      <c r="T35" s="147"/>
      <c r="U35" s="147"/>
      <c r="V35" s="147"/>
      <c r="W35" s="147"/>
      <c r="X35" s="147"/>
      <c r="Y35" s="147"/>
      <c r="Z35" s="147"/>
      <c r="AA35" s="147"/>
      <c r="AB35" s="147"/>
      <c r="AC35" s="147"/>
      <c r="AD35" s="147"/>
      <c r="AE35" s="147"/>
    </row>
    <row r="36" spans="2:31" ht="24.75" customHeight="1">
      <c r="B36" s="471"/>
      <c r="C36" s="140"/>
      <c r="D36" s="140"/>
      <c r="E36" s="127"/>
      <c r="F36" s="105">
        <f>E109</f>
        <v>0</v>
      </c>
      <c r="G36" s="106">
        <f>F109</f>
        <v>0</v>
      </c>
      <c r="H36" s="109" t="e">
        <f>ROUNDDOWN(F36*G36*$I$3*1.1,0)</f>
        <v>#DIV/0!</v>
      </c>
      <c r="I36" s="106" t="str">
        <f>AE109</f>
        <v/>
      </c>
      <c r="J36" s="109" t="e">
        <f t="shared" si="3"/>
        <v>#VALUE!</v>
      </c>
      <c r="K36" s="109" t="e">
        <f t="shared" ref="K36:K38" si="4">J36*$I$3</f>
        <v>#VALUE!</v>
      </c>
      <c r="L36" s="109">
        <f>ROUNDDOWN(AE110*1.1,0)</f>
        <v>0</v>
      </c>
      <c r="M36" s="110"/>
      <c r="N36" s="136"/>
      <c r="O36" s="474"/>
      <c r="P36" s="147"/>
      <c r="Q36" s="147"/>
      <c r="R36" s="147"/>
      <c r="S36" s="147"/>
      <c r="T36" s="147"/>
      <c r="U36" s="147"/>
      <c r="V36" s="147"/>
      <c r="W36" s="147"/>
      <c r="X36" s="147"/>
      <c r="Y36" s="147"/>
      <c r="Z36" s="147"/>
      <c r="AA36" s="147"/>
      <c r="AB36" s="147"/>
      <c r="AC36" s="147"/>
      <c r="AD36" s="147"/>
      <c r="AE36" s="147"/>
    </row>
    <row r="37" spans="2:31" ht="24.75" customHeight="1">
      <c r="B37" s="471"/>
      <c r="C37" s="103"/>
      <c r="D37" s="103"/>
      <c r="E37" s="104"/>
      <c r="F37" s="105">
        <f>E111</f>
        <v>0</v>
      </c>
      <c r="G37" s="106">
        <f>F111</f>
        <v>0</v>
      </c>
      <c r="H37" s="109" t="e">
        <f>ROUNDDOWN(F37*G37*$I$3*1.1,0)</f>
        <v>#DIV/0!</v>
      </c>
      <c r="I37" s="106" t="str">
        <f>AE111</f>
        <v/>
      </c>
      <c r="J37" s="109" t="e">
        <f t="shared" si="3"/>
        <v>#VALUE!</v>
      </c>
      <c r="K37" s="109" t="e">
        <f t="shared" si="4"/>
        <v>#VALUE!</v>
      </c>
      <c r="L37" s="109">
        <f>ROUNDDOWN(AE112*1.1,0)</f>
        <v>0</v>
      </c>
      <c r="M37" s="110"/>
      <c r="N37" s="136"/>
      <c r="O37" s="474"/>
      <c r="P37" s="147"/>
      <c r="Q37" s="147"/>
      <c r="R37" s="147"/>
      <c r="S37" s="147"/>
      <c r="T37" s="147"/>
      <c r="U37" s="147"/>
      <c r="V37" s="147"/>
      <c r="W37" s="147"/>
      <c r="X37" s="147"/>
      <c r="Y37" s="147"/>
      <c r="Z37" s="147"/>
      <c r="AA37" s="147"/>
      <c r="AB37" s="147"/>
      <c r="AC37" s="147"/>
      <c r="AD37" s="147"/>
      <c r="AE37" s="147"/>
    </row>
    <row r="38" spans="2:31" ht="24.75" customHeight="1" thickBot="1">
      <c r="B38" s="471"/>
      <c r="C38" s="112"/>
      <c r="D38" s="112"/>
      <c r="E38" s="113"/>
      <c r="F38" s="114">
        <f>E113</f>
        <v>0</v>
      </c>
      <c r="G38" s="115">
        <f>F113</f>
        <v>0</v>
      </c>
      <c r="H38" s="116" t="e">
        <f>ROUNDDOWN(F38*G38*$I$3*1.1,0)</f>
        <v>#DIV/0!</v>
      </c>
      <c r="I38" s="115" t="str">
        <f>AE113</f>
        <v/>
      </c>
      <c r="J38" s="116" t="e">
        <f t="shared" si="3"/>
        <v>#VALUE!</v>
      </c>
      <c r="K38" s="116" t="e">
        <f t="shared" si="4"/>
        <v>#VALUE!</v>
      </c>
      <c r="L38" s="116">
        <f>ROUNDDOWN(AE114*1.1,0)</f>
        <v>0</v>
      </c>
      <c r="M38" s="118"/>
      <c r="N38" s="119"/>
      <c r="O38" s="474"/>
      <c r="P38" s="145"/>
      <c r="Q38" s="147"/>
      <c r="R38" s="147"/>
      <c r="S38" s="147"/>
      <c r="T38" s="147"/>
      <c r="U38" s="147"/>
      <c r="V38" s="147"/>
      <c r="W38" s="147"/>
      <c r="X38" s="147"/>
      <c r="Y38" s="147"/>
      <c r="Z38" s="147"/>
      <c r="AA38" s="147"/>
      <c r="AB38" s="147"/>
      <c r="AC38" s="147"/>
      <c r="AD38" s="147"/>
      <c r="AE38" s="147"/>
    </row>
    <row r="39" spans="2:31" ht="24.75" customHeight="1" thickTop="1" thickBot="1">
      <c r="B39" s="472"/>
      <c r="C39" s="120" t="s">
        <v>76</v>
      </c>
      <c r="D39" s="120"/>
      <c r="E39" s="122"/>
      <c r="F39" s="122"/>
      <c r="G39" s="122"/>
      <c r="H39" s="123" t="e">
        <f>SUM(H34:H38)</f>
        <v>#DIV/0!</v>
      </c>
      <c r="I39" s="122"/>
      <c r="J39" s="123"/>
      <c r="K39" s="123" t="e">
        <f>SUM(K34:K38)</f>
        <v>#VALUE!</v>
      </c>
      <c r="L39" s="123">
        <f>SUM(L34:L38)</f>
        <v>0</v>
      </c>
      <c r="M39" s="124"/>
      <c r="N39" s="125" t="e">
        <f>M39-H39</f>
        <v>#DIV/0!</v>
      </c>
      <c r="O39" s="474"/>
      <c r="P39" s="147"/>
      <c r="Q39" s="147"/>
      <c r="R39" s="147"/>
      <c r="S39" s="147"/>
      <c r="T39" s="147"/>
      <c r="U39" s="147"/>
      <c r="V39" s="147"/>
      <c r="W39" s="147"/>
      <c r="X39" s="147"/>
      <c r="Y39" s="147"/>
      <c r="Z39" s="147"/>
      <c r="AA39" s="147"/>
      <c r="AB39" s="147"/>
      <c r="AC39" s="147"/>
      <c r="AD39" s="147"/>
      <c r="AE39" s="147"/>
    </row>
    <row r="40" spans="2:31" ht="24.75" customHeight="1" thickBot="1">
      <c r="B40" s="148" t="s">
        <v>81</v>
      </c>
      <c r="C40" s="149" t="e">
        <f>IF(O10="○",N15,0)</f>
        <v>#DIV/0!</v>
      </c>
      <c r="D40" s="150" t="s">
        <v>82</v>
      </c>
      <c r="E40" s="151" t="e">
        <f>IF(O16="○",N21,0)</f>
        <v>#DIV/0!</v>
      </c>
      <c r="F40" s="152" t="s">
        <v>82</v>
      </c>
      <c r="G40" s="151" t="e">
        <f>IF(O22="○",N27,0)</f>
        <v>#DIV/0!</v>
      </c>
      <c r="H40" s="153" t="s">
        <v>83</v>
      </c>
      <c r="I40" s="151" t="e">
        <f>IF(O28="○",N33,0)</f>
        <v>#DIV/0!</v>
      </c>
      <c r="J40" s="153"/>
      <c r="K40" s="151" t="e">
        <f>IF(O34="○",N39,0)</f>
        <v>#DIV/0!</v>
      </c>
      <c r="L40" s="153" t="s">
        <v>83</v>
      </c>
      <c r="M40" s="153">
        <f>N3</f>
        <v>0</v>
      </c>
      <c r="N40" s="484" t="e">
        <f>C40+E40+G40-I40</f>
        <v>#DIV/0!</v>
      </c>
      <c r="O40" s="485"/>
      <c r="Q40" s="147"/>
      <c r="R40" s="147"/>
      <c r="S40" s="147"/>
      <c r="T40" s="147"/>
      <c r="U40" s="147"/>
      <c r="V40" s="147"/>
      <c r="W40" s="147"/>
      <c r="X40" s="147"/>
      <c r="Y40" s="147"/>
      <c r="Z40" s="147"/>
      <c r="AA40" s="147"/>
      <c r="AB40" s="147"/>
      <c r="AC40" s="147"/>
      <c r="AD40" s="147"/>
      <c r="AE40" s="147"/>
    </row>
    <row r="41" spans="2:31" ht="23.1" customHeight="1">
      <c r="B41" s="154"/>
      <c r="C41" s="154"/>
      <c r="D41" s="154"/>
      <c r="E41" s="154"/>
      <c r="F41" s="154"/>
      <c r="G41" s="154"/>
      <c r="H41" s="154"/>
      <c r="I41" s="154"/>
      <c r="J41" s="154"/>
      <c r="K41" s="154"/>
      <c r="L41" s="154"/>
      <c r="M41" s="154"/>
      <c r="N41" s="154"/>
      <c r="O41" s="154"/>
      <c r="P41" s="147"/>
      <c r="Q41" s="147"/>
      <c r="R41" s="147"/>
      <c r="S41" s="147"/>
      <c r="T41" s="147"/>
      <c r="U41" s="147"/>
      <c r="V41" s="147"/>
      <c r="W41" s="147"/>
      <c r="X41" s="147"/>
      <c r="Y41" s="147"/>
      <c r="Z41" s="147"/>
      <c r="AA41" s="147"/>
      <c r="AB41" s="147"/>
      <c r="AC41" s="147"/>
      <c r="AD41" s="147"/>
      <c r="AE41" s="147"/>
    </row>
    <row r="42" spans="2:31" ht="23.1" customHeight="1">
      <c r="B42" s="486" t="s">
        <v>84</v>
      </c>
      <c r="C42" s="486"/>
      <c r="D42" s="486"/>
      <c r="E42" s="486"/>
      <c r="F42" s="486"/>
      <c r="G42" s="486"/>
      <c r="H42" s="486"/>
      <c r="I42" s="486"/>
      <c r="J42" s="486"/>
      <c r="K42" s="486"/>
      <c r="L42" s="486"/>
      <c r="M42" s="486"/>
      <c r="N42" s="486"/>
      <c r="O42" s="486"/>
      <c r="P42" s="147"/>
      <c r="Q42" s="147"/>
      <c r="R42" s="147"/>
      <c r="S42" s="147"/>
      <c r="T42" s="147"/>
      <c r="U42" s="147"/>
      <c r="V42" s="147"/>
      <c r="W42" s="147"/>
      <c r="X42" s="147"/>
      <c r="Y42" s="147"/>
      <c r="Z42" s="147"/>
      <c r="AA42" s="147"/>
      <c r="AB42" s="147"/>
      <c r="AC42" s="147"/>
      <c r="AD42" s="147"/>
      <c r="AE42" s="147"/>
    </row>
    <row r="43" spans="2:31" ht="23.1" customHeight="1">
      <c r="B43" s="486"/>
      <c r="C43" s="486"/>
      <c r="D43" s="486"/>
      <c r="E43" s="486"/>
      <c r="F43" s="486"/>
      <c r="G43" s="486"/>
      <c r="H43" s="486"/>
      <c r="I43" s="486"/>
      <c r="J43" s="486"/>
      <c r="K43" s="486"/>
      <c r="L43" s="486"/>
      <c r="M43" s="486"/>
      <c r="N43" s="486"/>
      <c r="O43" s="486"/>
      <c r="P43" s="147"/>
      <c r="Q43" s="147"/>
      <c r="R43" s="147"/>
      <c r="S43" s="147"/>
      <c r="T43" s="147"/>
      <c r="U43" s="147"/>
      <c r="V43" s="147"/>
      <c r="W43" s="147"/>
      <c r="X43" s="147"/>
      <c r="Y43" s="147"/>
      <c r="Z43" s="147"/>
      <c r="AA43" s="147"/>
      <c r="AB43" s="147"/>
      <c r="AC43" s="147"/>
      <c r="AD43" s="147"/>
      <c r="AE43" s="147"/>
    </row>
    <row r="44" spans="2:31" ht="23.1" customHeight="1">
      <c r="B44" s="486"/>
      <c r="C44" s="486"/>
      <c r="D44" s="486"/>
      <c r="E44" s="486"/>
      <c r="F44" s="486"/>
      <c r="G44" s="486"/>
      <c r="H44" s="486"/>
      <c r="I44" s="486"/>
      <c r="J44" s="486"/>
      <c r="K44" s="486"/>
      <c r="L44" s="486"/>
      <c r="M44" s="486"/>
      <c r="N44" s="486"/>
      <c r="O44" s="486"/>
      <c r="P44" s="147"/>
      <c r="Q44" s="147"/>
      <c r="R44" s="147"/>
      <c r="S44" s="147"/>
      <c r="T44" s="147"/>
      <c r="U44" s="147"/>
      <c r="V44" s="147"/>
      <c r="W44" s="147"/>
      <c r="X44" s="147"/>
      <c r="Y44" s="147"/>
      <c r="Z44" s="147"/>
      <c r="AA44" s="147"/>
      <c r="AB44" s="147"/>
      <c r="AC44" s="147"/>
      <c r="AD44" s="147"/>
      <c r="AE44" s="147"/>
    </row>
    <row r="45" spans="2:31" ht="23.1" customHeight="1">
      <c r="B45" s="486"/>
      <c r="C45" s="486"/>
      <c r="D45" s="486"/>
      <c r="E45" s="486"/>
      <c r="F45" s="486"/>
      <c r="G45" s="486"/>
      <c r="H45" s="486"/>
      <c r="I45" s="486"/>
      <c r="J45" s="486"/>
      <c r="K45" s="486"/>
      <c r="L45" s="486"/>
      <c r="M45" s="486"/>
      <c r="N45" s="486"/>
      <c r="O45" s="486"/>
      <c r="P45" s="147"/>
      <c r="Q45" s="147"/>
      <c r="R45" s="147"/>
      <c r="S45" s="147"/>
      <c r="T45" s="147"/>
      <c r="U45" s="147"/>
      <c r="V45" s="147"/>
      <c r="W45" s="147"/>
      <c r="X45" s="147"/>
      <c r="Y45" s="147"/>
      <c r="Z45" s="147"/>
      <c r="AA45" s="147"/>
      <c r="AB45" s="147"/>
      <c r="AC45" s="147"/>
      <c r="AD45" s="147"/>
      <c r="AE45" s="147"/>
    </row>
    <row r="46" spans="2:31" ht="23.1" customHeight="1">
      <c r="B46" s="486"/>
      <c r="C46" s="486"/>
      <c r="D46" s="486"/>
      <c r="E46" s="486"/>
      <c r="F46" s="486"/>
      <c r="G46" s="486"/>
      <c r="H46" s="486"/>
      <c r="I46" s="486"/>
      <c r="J46" s="486"/>
      <c r="K46" s="486"/>
      <c r="L46" s="486"/>
      <c r="M46" s="486"/>
      <c r="N46" s="486"/>
      <c r="O46" s="486"/>
      <c r="Q46" s="147"/>
      <c r="R46" s="147"/>
      <c r="S46" s="147"/>
      <c r="T46" s="147"/>
      <c r="U46" s="147"/>
      <c r="V46" s="147"/>
      <c r="W46" s="147"/>
      <c r="X46" s="147"/>
      <c r="Y46" s="147"/>
      <c r="Z46" s="147"/>
      <c r="AA46" s="147"/>
      <c r="AB46" s="147"/>
      <c r="AC46" s="147"/>
      <c r="AD46" s="147"/>
      <c r="AE46" s="147"/>
    </row>
    <row r="47" spans="2:31" ht="23.1" customHeight="1">
      <c r="B47" s="486"/>
      <c r="C47" s="486"/>
      <c r="D47" s="486"/>
      <c r="E47" s="486"/>
      <c r="F47" s="486"/>
      <c r="G47" s="486"/>
      <c r="H47" s="486"/>
      <c r="I47" s="486"/>
      <c r="J47" s="486"/>
      <c r="K47" s="486"/>
      <c r="L47" s="486"/>
      <c r="M47" s="486"/>
      <c r="N47" s="486"/>
      <c r="O47" s="486"/>
      <c r="P47" s="147"/>
      <c r="Q47" s="147"/>
      <c r="R47" s="147"/>
      <c r="S47" s="147"/>
      <c r="T47" s="147"/>
      <c r="U47" s="147"/>
      <c r="V47" s="147"/>
      <c r="W47" s="147"/>
      <c r="X47" s="147"/>
      <c r="Y47" s="147"/>
      <c r="Z47" s="147"/>
      <c r="AA47" s="147"/>
      <c r="AB47" s="147"/>
      <c r="AC47" s="147"/>
      <c r="AD47" s="147"/>
      <c r="AE47" s="147"/>
    </row>
    <row r="48" spans="2:31" ht="23.1" customHeight="1">
      <c r="B48" s="155"/>
      <c r="C48" s="155"/>
      <c r="D48" s="155"/>
      <c r="E48" s="155"/>
      <c r="F48" s="155"/>
      <c r="G48" s="155"/>
      <c r="H48" s="155"/>
      <c r="I48" s="155"/>
      <c r="J48" s="155"/>
      <c r="K48" s="155"/>
      <c r="L48" s="155"/>
      <c r="M48" s="155"/>
      <c r="N48" s="155"/>
      <c r="O48" s="155"/>
      <c r="P48" s="147"/>
      <c r="Q48" s="147"/>
      <c r="R48" s="147"/>
      <c r="S48" s="147"/>
      <c r="T48" s="147"/>
      <c r="U48" s="147"/>
      <c r="V48" s="147"/>
      <c r="W48" s="147"/>
      <c r="X48" s="147"/>
      <c r="Y48" s="147"/>
      <c r="Z48" s="147"/>
      <c r="AA48" s="147"/>
      <c r="AB48" s="147"/>
      <c r="AC48" s="147"/>
      <c r="AD48" s="147"/>
      <c r="AE48" s="147"/>
    </row>
    <row r="49" spans="2:32" ht="23.1" customHeight="1">
      <c r="P49" s="147"/>
      <c r="Q49" s="147"/>
      <c r="R49" s="147"/>
      <c r="S49" s="147"/>
      <c r="T49" s="147"/>
      <c r="U49" s="147"/>
      <c r="V49" s="147"/>
      <c r="W49" s="147"/>
      <c r="X49" s="147"/>
      <c r="Y49" s="147"/>
      <c r="Z49" s="147"/>
      <c r="AA49" s="147"/>
      <c r="AB49" s="147"/>
      <c r="AC49" s="147"/>
      <c r="AD49" s="147"/>
      <c r="AE49" s="147"/>
    </row>
    <row r="50" spans="2:32" ht="23.1" customHeight="1">
      <c r="F50" s="487"/>
      <c r="G50" s="487"/>
      <c r="H50" s="487"/>
      <c r="I50" s="487"/>
      <c r="J50" s="487"/>
      <c r="P50" s="147"/>
      <c r="Q50" s="147"/>
      <c r="R50" s="147"/>
      <c r="S50" s="147"/>
      <c r="T50" s="147"/>
      <c r="U50" s="147"/>
      <c r="V50" s="147"/>
      <c r="W50" s="147"/>
      <c r="X50" s="147"/>
      <c r="Y50" s="147"/>
      <c r="Z50" s="147"/>
      <c r="AA50" s="147"/>
      <c r="AB50" s="147"/>
      <c r="AC50" s="147"/>
      <c r="AD50" s="147"/>
      <c r="AE50" s="147"/>
      <c r="AF50" s="156"/>
    </row>
    <row r="51" spans="2:32" ht="24.75" customHeight="1">
      <c r="B51" s="77" t="s">
        <v>85</v>
      </c>
      <c r="C51" s="157"/>
      <c r="F51" s="488"/>
      <c r="G51" s="488"/>
      <c r="H51" s="488"/>
      <c r="I51" s="488"/>
      <c r="J51" s="488"/>
      <c r="Y51" s="489"/>
      <c r="Z51" s="489"/>
      <c r="AA51" s="158"/>
      <c r="AB51" s="158"/>
    </row>
    <row r="52" spans="2:32" ht="24.95" customHeight="1">
      <c r="B52" s="490" t="s">
        <v>41</v>
      </c>
      <c r="C52" s="493" t="s">
        <v>86</v>
      </c>
      <c r="D52" s="490" t="s">
        <v>87</v>
      </c>
      <c r="E52" s="490" t="s">
        <v>88</v>
      </c>
      <c r="F52" s="490" t="s">
        <v>89</v>
      </c>
      <c r="G52" s="494" t="s">
        <v>90</v>
      </c>
      <c r="H52" s="495"/>
      <c r="I52" s="494" t="s">
        <v>91</v>
      </c>
      <c r="J52" s="495"/>
      <c r="K52" s="494" t="s">
        <v>92</v>
      </c>
      <c r="L52" s="495"/>
      <c r="M52" s="494" t="s">
        <v>93</v>
      </c>
      <c r="N52" s="495"/>
      <c r="O52" s="494" t="s">
        <v>94</v>
      </c>
      <c r="P52" s="495"/>
      <c r="Q52" s="494" t="s">
        <v>95</v>
      </c>
      <c r="R52" s="495"/>
      <c r="S52" s="494" t="s">
        <v>96</v>
      </c>
      <c r="T52" s="495"/>
      <c r="U52" s="494" t="s">
        <v>97</v>
      </c>
      <c r="V52" s="495"/>
      <c r="W52" s="494" t="s">
        <v>98</v>
      </c>
      <c r="X52" s="495"/>
      <c r="Y52" s="494" t="s">
        <v>99</v>
      </c>
      <c r="Z52" s="495"/>
      <c r="AA52" s="494" t="s">
        <v>100</v>
      </c>
      <c r="AB52" s="495"/>
      <c r="AC52" s="494" t="s">
        <v>101</v>
      </c>
      <c r="AD52" s="495"/>
      <c r="AE52" s="496" t="s">
        <v>102</v>
      </c>
      <c r="AF52" s="159"/>
    </row>
    <row r="53" spans="2:32" ht="24.95" customHeight="1">
      <c r="B53" s="491"/>
      <c r="C53" s="491"/>
      <c r="D53" s="491"/>
      <c r="E53" s="491"/>
      <c r="F53" s="491"/>
      <c r="G53" s="160" t="s">
        <v>103</v>
      </c>
      <c r="H53" s="160" t="s">
        <v>104</v>
      </c>
      <c r="I53" s="160" t="s">
        <v>103</v>
      </c>
      <c r="J53" s="160" t="s">
        <v>104</v>
      </c>
      <c r="K53" s="160" t="s">
        <v>103</v>
      </c>
      <c r="L53" s="160" t="s">
        <v>104</v>
      </c>
      <c r="M53" s="160" t="s">
        <v>103</v>
      </c>
      <c r="N53" s="160" t="s">
        <v>104</v>
      </c>
      <c r="O53" s="160" t="s">
        <v>103</v>
      </c>
      <c r="P53" s="160" t="s">
        <v>104</v>
      </c>
      <c r="Q53" s="160" t="s">
        <v>103</v>
      </c>
      <c r="R53" s="160" t="s">
        <v>104</v>
      </c>
      <c r="S53" s="160" t="s">
        <v>103</v>
      </c>
      <c r="T53" s="160" t="s">
        <v>104</v>
      </c>
      <c r="U53" s="160" t="s">
        <v>103</v>
      </c>
      <c r="V53" s="160" t="s">
        <v>104</v>
      </c>
      <c r="W53" s="160" t="s">
        <v>103</v>
      </c>
      <c r="X53" s="160" t="s">
        <v>104</v>
      </c>
      <c r="Y53" s="160" t="s">
        <v>103</v>
      </c>
      <c r="Z53" s="160" t="s">
        <v>104</v>
      </c>
      <c r="AA53" s="160" t="s">
        <v>103</v>
      </c>
      <c r="AB53" s="160" t="s">
        <v>104</v>
      </c>
      <c r="AC53" s="160" t="s">
        <v>103</v>
      </c>
      <c r="AD53" s="160" t="s">
        <v>104</v>
      </c>
      <c r="AE53" s="497"/>
      <c r="AF53" s="159"/>
    </row>
    <row r="54" spans="2:32" ht="24.95" customHeight="1" thickBot="1">
      <c r="B54" s="492"/>
      <c r="C54" s="492"/>
      <c r="D54" s="492"/>
      <c r="E54" s="492"/>
      <c r="F54" s="492"/>
      <c r="G54" s="161" t="s">
        <v>105</v>
      </c>
      <c r="H54" s="162" t="s">
        <v>27</v>
      </c>
      <c r="I54" s="161" t="s">
        <v>105</v>
      </c>
      <c r="J54" s="162" t="s">
        <v>27</v>
      </c>
      <c r="K54" s="161" t="s">
        <v>105</v>
      </c>
      <c r="L54" s="162" t="s">
        <v>27</v>
      </c>
      <c r="M54" s="161" t="s">
        <v>105</v>
      </c>
      <c r="N54" s="162" t="s">
        <v>27</v>
      </c>
      <c r="O54" s="161" t="s">
        <v>105</v>
      </c>
      <c r="P54" s="162" t="s">
        <v>27</v>
      </c>
      <c r="Q54" s="161" t="s">
        <v>105</v>
      </c>
      <c r="R54" s="162" t="s">
        <v>27</v>
      </c>
      <c r="S54" s="161" t="s">
        <v>105</v>
      </c>
      <c r="T54" s="162" t="s">
        <v>27</v>
      </c>
      <c r="U54" s="161" t="s">
        <v>105</v>
      </c>
      <c r="V54" s="162" t="s">
        <v>27</v>
      </c>
      <c r="W54" s="161" t="s">
        <v>105</v>
      </c>
      <c r="X54" s="162" t="s">
        <v>27</v>
      </c>
      <c r="Y54" s="161" t="s">
        <v>105</v>
      </c>
      <c r="Z54" s="162" t="s">
        <v>27</v>
      </c>
      <c r="AA54" s="161" t="s">
        <v>105</v>
      </c>
      <c r="AB54" s="162" t="s">
        <v>27</v>
      </c>
      <c r="AC54" s="161" t="s">
        <v>105</v>
      </c>
      <c r="AD54" s="162" t="s">
        <v>27</v>
      </c>
      <c r="AE54" s="163" t="s">
        <v>106</v>
      </c>
      <c r="AF54" s="164"/>
    </row>
    <row r="55" spans="2:32" ht="27" customHeight="1" thickTop="1">
      <c r="B55" s="498" t="s">
        <v>75</v>
      </c>
      <c r="C55" s="501">
        <f>C10</f>
        <v>0</v>
      </c>
      <c r="D55" s="503">
        <f>D10</f>
        <v>0</v>
      </c>
      <c r="E55" s="504">
        <f>G55+I55+K55+M55+O55+Q55+S55+U55+W55+Y55+AA55+AC55</f>
        <v>0</v>
      </c>
      <c r="F55" s="506"/>
      <c r="G55" s="165"/>
      <c r="H55" s="166"/>
      <c r="I55" s="165"/>
      <c r="J55" s="166"/>
      <c r="K55" s="165"/>
      <c r="L55" s="166"/>
      <c r="M55" s="165"/>
      <c r="N55" s="166"/>
      <c r="O55" s="165"/>
      <c r="P55" s="166"/>
      <c r="Q55" s="165"/>
      <c r="R55" s="166"/>
      <c r="S55" s="165"/>
      <c r="T55" s="166"/>
      <c r="U55" s="165"/>
      <c r="V55" s="166"/>
      <c r="W55" s="165"/>
      <c r="X55" s="166"/>
      <c r="Y55" s="165"/>
      <c r="Z55" s="166"/>
      <c r="AA55" s="165"/>
      <c r="AB55" s="166"/>
      <c r="AC55" s="165"/>
      <c r="AD55" s="166"/>
      <c r="AE55" s="167" t="str">
        <f>IFERROR(ROUNDDOWN(G56*H55+I56*J55+K56*L55+M56*N55+O56*P55+Q56*R55+S56*T55+U56*V55+W56*X55+Y56*Z55+AA56*AB55+AC56*AD55,0),"")</f>
        <v/>
      </c>
      <c r="AF55" s="168"/>
    </row>
    <row r="56" spans="2:32" ht="27" customHeight="1">
      <c r="B56" s="499"/>
      <c r="C56" s="502"/>
      <c r="D56" s="502"/>
      <c r="E56" s="505"/>
      <c r="F56" s="507"/>
      <c r="G56" s="169" t="str">
        <f>IFERROR(ROUND(G55/$E55,3),"")</f>
        <v/>
      </c>
      <c r="H56" s="170"/>
      <c r="I56" s="169" t="str">
        <f>IFERROR(ROUND(I55/$E55,3),"")</f>
        <v/>
      </c>
      <c r="J56" s="170"/>
      <c r="K56" s="169" t="str">
        <f>IFERROR(ROUND(K55/$E55,3),"")</f>
        <v/>
      </c>
      <c r="L56" s="170"/>
      <c r="M56" s="169" t="str">
        <f>IFERROR(ROUND(M55/$E55,3),"")</f>
        <v/>
      </c>
      <c r="N56" s="170"/>
      <c r="O56" s="169" t="str">
        <f>IFERROR(ROUND(O55/$E55,3),"")</f>
        <v/>
      </c>
      <c r="P56" s="170"/>
      <c r="Q56" s="169" t="str">
        <f>IFERROR(ROUND(Q55/$E55,3),"")</f>
        <v/>
      </c>
      <c r="R56" s="170"/>
      <c r="S56" s="169" t="str">
        <f>IFERROR(ROUND(S55/$E55,3),"")</f>
        <v/>
      </c>
      <c r="T56" s="170"/>
      <c r="U56" s="169" t="str">
        <f>IFERROR(ROUND(U55/$E55,3),"")</f>
        <v/>
      </c>
      <c r="V56" s="170"/>
      <c r="W56" s="169" t="str">
        <f>IFERROR(ROUND(W55/$E55,3),"")</f>
        <v/>
      </c>
      <c r="X56" s="170"/>
      <c r="Y56" s="169" t="str">
        <f>IFERROR(ROUND(Y55/$E55,3),"")</f>
        <v/>
      </c>
      <c r="Z56" s="170"/>
      <c r="AA56" s="169" t="str">
        <f>IFERROR(ROUND(AA55/$E55,3),"")</f>
        <v/>
      </c>
      <c r="AB56" s="170"/>
      <c r="AC56" s="169" t="str">
        <f>IFERROR(ROUND(AC55/$E55,3),"")</f>
        <v/>
      </c>
      <c r="AD56" s="170"/>
      <c r="AE56" s="171">
        <f>G55*H56+I55*J56+K55*L56+M55*N56+O55*P56+Q55*R56+S55*T56+U55*V56+W55*X56+Y55*Z56+AA55*AB56+AC55*AD56</f>
        <v>0</v>
      </c>
      <c r="AF56" s="168"/>
    </row>
    <row r="57" spans="2:32" ht="27" customHeight="1">
      <c r="B57" s="499"/>
      <c r="C57" s="508">
        <f>C11</f>
        <v>0</v>
      </c>
      <c r="D57" s="508">
        <f>D11</f>
        <v>0</v>
      </c>
      <c r="E57" s="510">
        <f>G57+I57+K57+M57+O57+Q57+S57+U57+W57+Y57+AA57+AC57</f>
        <v>0</v>
      </c>
      <c r="F57" s="512"/>
      <c r="G57" s="172"/>
      <c r="H57" s="173"/>
      <c r="I57" s="172"/>
      <c r="J57" s="173"/>
      <c r="K57" s="172"/>
      <c r="L57" s="173"/>
      <c r="M57" s="172"/>
      <c r="N57" s="173"/>
      <c r="O57" s="172"/>
      <c r="P57" s="173"/>
      <c r="Q57" s="172"/>
      <c r="R57" s="173"/>
      <c r="S57" s="172"/>
      <c r="T57" s="173"/>
      <c r="U57" s="172"/>
      <c r="V57" s="173"/>
      <c r="W57" s="172"/>
      <c r="X57" s="173"/>
      <c r="Y57" s="172"/>
      <c r="Z57" s="173"/>
      <c r="AA57" s="172"/>
      <c r="AB57" s="173"/>
      <c r="AC57" s="172"/>
      <c r="AD57" s="173"/>
      <c r="AE57" s="174" t="str">
        <f>IFERROR(ROUNDDOWN(G58*H57+I58*J57+K58*L57+M58*N57+O58*P57+Q58*R57+S58*T57+U58*V57+W58*X57+Y58*Z57+AA58*AB57+AC58*AD57,0),"")</f>
        <v/>
      </c>
      <c r="AF57" s="168"/>
    </row>
    <row r="58" spans="2:32" ht="27" customHeight="1">
      <c r="B58" s="499"/>
      <c r="C58" s="509"/>
      <c r="D58" s="509"/>
      <c r="E58" s="511"/>
      <c r="F58" s="513"/>
      <c r="G58" s="175" t="str">
        <f>IFERROR(ROUND(G57/$E57,3),"")</f>
        <v/>
      </c>
      <c r="H58" s="176"/>
      <c r="I58" s="175" t="str">
        <f>IFERROR(ROUND(I57/$E57,3),"")</f>
        <v/>
      </c>
      <c r="J58" s="176"/>
      <c r="K58" s="175" t="str">
        <f>IFERROR(ROUND(K57/$E57,3),"")</f>
        <v/>
      </c>
      <c r="L58" s="176"/>
      <c r="M58" s="175" t="str">
        <f>IFERROR(ROUND(M57/$E57,3),"")</f>
        <v/>
      </c>
      <c r="N58" s="176"/>
      <c r="O58" s="175" t="str">
        <f>IFERROR(ROUND(O57/$E57,3),"")</f>
        <v/>
      </c>
      <c r="P58" s="176"/>
      <c r="Q58" s="175" t="str">
        <f>IFERROR(ROUND(Q57/$E57,3),"")</f>
        <v/>
      </c>
      <c r="R58" s="176"/>
      <c r="S58" s="175" t="str">
        <f>IFERROR(ROUND(S57/$E57,3),"")</f>
        <v/>
      </c>
      <c r="T58" s="176"/>
      <c r="U58" s="175" t="str">
        <f>IFERROR(ROUND(U57/$E57,3),"")</f>
        <v/>
      </c>
      <c r="V58" s="176"/>
      <c r="W58" s="175" t="str">
        <f>IFERROR(ROUND(W57/$E57,3),"")</f>
        <v/>
      </c>
      <c r="X58" s="176"/>
      <c r="Y58" s="175" t="str">
        <f>IFERROR(ROUND(Y57/$E57,3),"")</f>
        <v/>
      </c>
      <c r="Z58" s="176"/>
      <c r="AA58" s="175" t="str">
        <f>IFERROR(ROUND(AA57/$E57,3),"")</f>
        <v/>
      </c>
      <c r="AB58" s="176"/>
      <c r="AC58" s="175" t="str">
        <f>IFERROR(ROUND(AC57/$E57,3),"")</f>
        <v/>
      </c>
      <c r="AD58" s="176"/>
      <c r="AE58" s="177">
        <f>G57*H58+I57*J58+K57*L58+M57*N58+O57*P58+Q57*R58+S57*T58+U57*V58+W57*X58+Y57*Z58+AA57*AB58+AC57*AD58</f>
        <v>0</v>
      </c>
      <c r="AF58" s="168"/>
    </row>
    <row r="59" spans="2:32" ht="27" customHeight="1">
      <c r="B59" s="499"/>
      <c r="C59" s="514">
        <f>C12</f>
        <v>0</v>
      </c>
      <c r="D59" s="514">
        <f>D12</f>
        <v>0</v>
      </c>
      <c r="E59" s="516">
        <f>G59+I59+K59+M59+O59+Q59+S59+U59+W59+Y59+AA59+AC59</f>
        <v>0</v>
      </c>
      <c r="F59" s="518"/>
      <c r="G59" s="178"/>
      <c r="H59" s="179"/>
      <c r="I59" s="178"/>
      <c r="J59" s="179"/>
      <c r="K59" s="178"/>
      <c r="L59" s="179"/>
      <c r="M59" s="178"/>
      <c r="N59" s="179"/>
      <c r="O59" s="178"/>
      <c r="P59" s="179"/>
      <c r="Q59" s="178"/>
      <c r="R59" s="179"/>
      <c r="S59" s="178"/>
      <c r="T59" s="179"/>
      <c r="U59" s="178"/>
      <c r="V59" s="179"/>
      <c r="W59" s="178"/>
      <c r="X59" s="179"/>
      <c r="Y59" s="178"/>
      <c r="Z59" s="179"/>
      <c r="AA59" s="178"/>
      <c r="AB59" s="179"/>
      <c r="AC59" s="178"/>
      <c r="AD59" s="179"/>
      <c r="AE59" s="180" t="str">
        <f>IFERROR(ROUNDDOWN(G60*H59+I60*J59+K60*L59+M60*N59+O60*P59+Q60*R59+S60*T59+U60*V59+W60*X59+Y60*Z59+AA60*AB59+AC60*AD59,0),"")</f>
        <v/>
      </c>
      <c r="AF59" s="168" t="str">
        <f>IFERROR(IF(LEN(ROUNDDOWN(AE59,0))&lt;4,ROUNDDOWN(AE59,0),LEFT(ROUNDDOWN(AE59,0),3)*10^(LEN(ROUNDDOWN(AE59,0))-3)),"")</f>
        <v/>
      </c>
    </row>
    <row r="60" spans="2:32" ht="27" customHeight="1">
      <c r="B60" s="499"/>
      <c r="C60" s="502"/>
      <c r="D60" s="502"/>
      <c r="E60" s="505"/>
      <c r="F60" s="523"/>
      <c r="G60" s="169" t="str">
        <f>IFERROR(ROUND(G59/$E59,3),"")</f>
        <v/>
      </c>
      <c r="H60" s="170"/>
      <c r="I60" s="169" t="str">
        <f>IFERROR(ROUND(I59/$E59,3),"")</f>
        <v/>
      </c>
      <c r="J60" s="170"/>
      <c r="K60" s="169" t="str">
        <f>IFERROR(ROUND(K59/$E59,3),"")</f>
        <v/>
      </c>
      <c r="L60" s="170"/>
      <c r="M60" s="169" t="str">
        <f>IFERROR(ROUND(M59/$E59,3),"")</f>
        <v/>
      </c>
      <c r="N60" s="170"/>
      <c r="O60" s="169" t="str">
        <f>IFERROR(ROUND(O59/$E59,3),"")</f>
        <v/>
      </c>
      <c r="P60" s="170"/>
      <c r="Q60" s="169" t="str">
        <f>IFERROR(ROUND(Q59/$E59,3),"")</f>
        <v/>
      </c>
      <c r="R60" s="170"/>
      <c r="S60" s="169" t="str">
        <f>IFERROR(ROUND(S59/$E59,3),"")</f>
        <v/>
      </c>
      <c r="T60" s="170"/>
      <c r="U60" s="169" t="str">
        <f>IFERROR(ROUND(U59/$E59,3),"")</f>
        <v/>
      </c>
      <c r="V60" s="170"/>
      <c r="W60" s="169" t="str">
        <f>IFERROR(ROUND(W59/$E59,3),"")</f>
        <v/>
      </c>
      <c r="X60" s="170"/>
      <c r="Y60" s="169" t="str">
        <f>IFERROR(ROUND(Y59/$E59,3),"")</f>
        <v/>
      </c>
      <c r="Z60" s="170"/>
      <c r="AA60" s="169" t="str">
        <f>IFERROR(ROUND(AA59/$E59,3),"")</f>
        <v/>
      </c>
      <c r="AB60" s="170"/>
      <c r="AC60" s="169" t="str">
        <f>IFERROR(ROUND(AC59/$E59,3),"")</f>
        <v/>
      </c>
      <c r="AD60" s="170"/>
      <c r="AE60" s="171">
        <f>G59*H60+I59*J60+K59*L60+M59*N60+O59*P60+Q59*R60+S59*T60+U59*V60+W59*X60+Y59*Z60+AA59*AB60+AC59*AD60</f>
        <v>0</v>
      </c>
      <c r="AF60" s="168"/>
    </row>
    <row r="61" spans="2:32" ht="27" customHeight="1">
      <c r="B61" s="499"/>
      <c r="C61" s="508">
        <f>C13</f>
        <v>0</v>
      </c>
      <c r="D61" s="508">
        <f>D13</f>
        <v>0</v>
      </c>
      <c r="E61" s="510">
        <f>G61+I61+K61+M61+O61+Q61+S61+U61+W61+Y61+AA61+AC61</f>
        <v>0</v>
      </c>
      <c r="F61" s="524"/>
      <c r="G61" s="172"/>
      <c r="H61" s="173"/>
      <c r="I61" s="172"/>
      <c r="J61" s="173"/>
      <c r="K61" s="172"/>
      <c r="L61" s="173"/>
      <c r="M61" s="172"/>
      <c r="N61" s="173"/>
      <c r="O61" s="172"/>
      <c r="P61" s="173"/>
      <c r="Q61" s="172"/>
      <c r="R61" s="173"/>
      <c r="S61" s="172"/>
      <c r="T61" s="173"/>
      <c r="U61" s="172"/>
      <c r="V61" s="173"/>
      <c r="W61" s="172"/>
      <c r="X61" s="173"/>
      <c r="Y61" s="172"/>
      <c r="Z61" s="173"/>
      <c r="AA61" s="172"/>
      <c r="AB61" s="173"/>
      <c r="AC61" s="172"/>
      <c r="AD61" s="173"/>
      <c r="AE61" s="174" t="str">
        <f>IFERROR(ROUNDDOWN(G62*H61+I62*J61+K62*L61+M62*N61+O62*P61+Q62*R61+S62*T61+U62*V61+W62*X61+Y62*Z61+AA62*AB61+AC62*AD61,0),"")</f>
        <v/>
      </c>
      <c r="AF61" s="168" t="str">
        <f>IFERROR(IF(LEN(ROUNDDOWN(AE61,0))&lt;4,ROUNDDOWN(AE61,0),LEFT(ROUNDDOWN(AE61,0),3)*10^(LEN(ROUNDDOWN(AE61,0))-3)),"")</f>
        <v/>
      </c>
    </row>
    <row r="62" spans="2:32" ht="27" customHeight="1">
      <c r="B62" s="499"/>
      <c r="C62" s="509"/>
      <c r="D62" s="509"/>
      <c r="E62" s="511"/>
      <c r="F62" s="525"/>
      <c r="G62" s="175" t="str">
        <f>IFERROR(ROUND(G61/$E61,3),"")</f>
        <v/>
      </c>
      <c r="H62" s="176"/>
      <c r="I62" s="175" t="str">
        <f>IFERROR(ROUND(I61/$E61,3),"")</f>
        <v/>
      </c>
      <c r="J62" s="176"/>
      <c r="K62" s="175" t="str">
        <f>IFERROR(ROUND(K61/$E61,3),"")</f>
        <v/>
      </c>
      <c r="L62" s="176"/>
      <c r="M62" s="175" t="str">
        <f>IFERROR(ROUND(M61/$E61,3),"")</f>
        <v/>
      </c>
      <c r="N62" s="176"/>
      <c r="O62" s="175" t="str">
        <f>IFERROR(ROUND(O61/$E61,3),"")</f>
        <v/>
      </c>
      <c r="P62" s="176"/>
      <c r="Q62" s="175" t="str">
        <f>IFERROR(ROUND(Q61/$E61,3),"")</f>
        <v/>
      </c>
      <c r="R62" s="176"/>
      <c r="S62" s="175" t="str">
        <f>IFERROR(ROUND(S61/$E61,3),"")</f>
        <v/>
      </c>
      <c r="T62" s="176"/>
      <c r="U62" s="175" t="str">
        <f>IFERROR(ROUND(U61/$E61,3),"")</f>
        <v/>
      </c>
      <c r="V62" s="176"/>
      <c r="W62" s="175" t="str">
        <f>IFERROR(ROUND(W61/$E61,3),"")</f>
        <v/>
      </c>
      <c r="X62" s="176"/>
      <c r="Y62" s="175" t="str">
        <f>IFERROR(ROUND(Y61/$E61,3),"")</f>
        <v/>
      </c>
      <c r="Z62" s="176"/>
      <c r="AA62" s="175" t="str">
        <f>IFERROR(ROUND(AA61/$E61,3),"")</f>
        <v/>
      </c>
      <c r="AB62" s="176"/>
      <c r="AC62" s="175" t="str">
        <f>IFERROR(ROUND(AC61/$E61,3),"")</f>
        <v/>
      </c>
      <c r="AD62" s="176"/>
      <c r="AE62" s="177">
        <f>G61*H62+I61*J62+K61*L62+M61*N62+O61*P62+Q61*R62+S61*T62+U61*V62+W61*X62+Y61*Z62+AA61*AB62+AC61*AD62</f>
        <v>0</v>
      </c>
      <c r="AF62" s="168"/>
    </row>
    <row r="63" spans="2:32" ht="27" customHeight="1">
      <c r="B63" s="499"/>
      <c r="C63" s="514">
        <f>C14</f>
        <v>0</v>
      </c>
      <c r="D63" s="514">
        <f>D14</f>
        <v>0</v>
      </c>
      <c r="E63" s="516">
        <f>G63+I63+K63+M63+O63+Q63+S63+U63+W63+Y63+AA63+AC63</f>
        <v>0</v>
      </c>
      <c r="F63" s="518"/>
      <c r="G63" s="178"/>
      <c r="H63" s="179"/>
      <c r="I63" s="178"/>
      <c r="J63" s="179"/>
      <c r="K63" s="178"/>
      <c r="L63" s="179"/>
      <c r="M63" s="178"/>
      <c r="N63" s="179"/>
      <c r="O63" s="178"/>
      <c r="P63" s="179"/>
      <c r="Q63" s="178"/>
      <c r="R63" s="179"/>
      <c r="S63" s="178"/>
      <c r="T63" s="179"/>
      <c r="U63" s="178"/>
      <c r="V63" s="179"/>
      <c r="W63" s="178"/>
      <c r="X63" s="179"/>
      <c r="Y63" s="178"/>
      <c r="Z63" s="179"/>
      <c r="AA63" s="178"/>
      <c r="AB63" s="179"/>
      <c r="AC63" s="178"/>
      <c r="AD63" s="179"/>
      <c r="AE63" s="181" t="str">
        <f>IFERROR(ROUNDDOWN(G64*H63+I64*J63+K64*L63+M64*N63+O64*P63+Q64*R63+S64*T63+U64*V63+W64*X63+Y64*Z63+AA64*AB63+AC64*AD63,0),"")</f>
        <v/>
      </c>
      <c r="AF63" s="168" t="str">
        <f>IFERROR(IF(LEN(ROUNDDOWN(AE63,0))&lt;4,ROUNDDOWN(AE63,0),LEFT(ROUNDDOWN(AE63,0),3)*10^(LEN(ROUNDDOWN(AE63,0))-3)),"")</f>
        <v/>
      </c>
    </row>
    <row r="64" spans="2:32" ht="27" customHeight="1" thickBot="1">
      <c r="B64" s="500"/>
      <c r="C64" s="515"/>
      <c r="D64" s="515"/>
      <c r="E64" s="517"/>
      <c r="F64" s="519"/>
      <c r="G64" s="182" t="str">
        <f>IFERROR(ROUND(G63/$E63,3),"")</f>
        <v/>
      </c>
      <c r="H64" s="183"/>
      <c r="I64" s="182" t="str">
        <f>IFERROR(ROUND(I63/$E63,3),"")</f>
        <v/>
      </c>
      <c r="J64" s="183"/>
      <c r="K64" s="182" t="str">
        <f>IFERROR(ROUND(K63/$E63,3),"")</f>
        <v/>
      </c>
      <c r="L64" s="183"/>
      <c r="M64" s="182" t="str">
        <f>IFERROR(ROUND(M63/$E63,3),"")</f>
        <v/>
      </c>
      <c r="N64" s="183"/>
      <c r="O64" s="182" t="str">
        <f>IFERROR(ROUND(O63/$E63,3),"")</f>
        <v/>
      </c>
      <c r="P64" s="183"/>
      <c r="Q64" s="182" t="str">
        <f>IFERROR(ROUND(Q63/$E63,3),"")</f>
        <v/>
      </c>
      <c r="R64" s="183"/>
      <c r="S64" s="182" t="str">
        <f>IFERROR(ROUND(S63/$E63,3),"")</f>
        <v/>
      </c>
      <c r="T64" s="183"/>
      <c r="U64" s="182" t="str">
        <f>IFERROR(ROUND(U63/$E63,3),"")</f>
        <v/>
      </c>
      <c r="V64" s="183"/>
      <c r="W64" s="182" t="str">
        <f>IFERROR(ROUND(W63/$E63,3),"")</f>
        <v/>
      </c>
      <c r="X64" s="183"/>
      <c r="Y64" s="182" t="str">
        <f>IFERROR(ROUND(Y63/$E63,3),"")</f>
        <v/>
      </c>
      <c r="Z64" s="183"/>
      <c r="AA64" s="182" t="str">
        <f>IFERROR(ROUND(AA63/$E63,3),"")</f>
        <v/>
      </c>
      <c r="AB64" s="183"/>
      <c r="AC64" s="182" t="str">
        <f>IFERROR(ROUND(AC63/$E63,3),"")</f>
        <v/>
      </c>
      <c r="AD64" s="183"/>
      <c r="AE64" s="184">
        <f>G63*H64+I63*J64+K63*L64+M63*N64+O63*P64+Q63*R64+S63*T64+U63*V64+W63*X64+Y63*Z64+AA63*AB64+AC63*AD64</f>
        <v>0</v>
      </c>
      <c r="AF64" s="168"/>
    </row>
    <row r="65" spans="2:32" ht="24.75" hidden="1" customHeight="1">
      <c r="AE65" s="185"/>
      <c r="AF65" s="186"/>
    </row>
    <row r="66" spans="2:32" ht="24.75" hidden="1" customHeight="1">
      <c r="AE66" s="185"/>
      <c r="AF66" s="186"/>
    </row>
    <row r="67" spans="2:32" ht="24" hidden="1" customHeight="1">
      <c r="C67" s="520" t="s">
        <v>107</v>
      </c>
      <c r="D67" s="520" t="s">
        <v>87</v>
      </c>
      <c r="E67" s="520" t="s">
        <v>88</v>
      </c>
      <c r="F67" s="520" t="s">
        <v>89</v>
      </c>
      <c r="G67" s="494" t="s">
        <v>90</v>
      </c>
      <c r="H67" s="495"/>
      <c r="I67" s="494" t="s">
        <v>91</v>
      </c>
      <c r="J67" s="495"/>
      <c r="K67" s="494" t="s">
        <v>92</v>
      </c>
      <c r="L67" s="495"/>
      <c r="M67" s="494" t="s">
        <v>93</v>
      </c>
      <c r="N67" s="495"/>
      <c r="O67" s="494" t="s">
        <v>94</v>
      </c>
      <c r="P67" s="495"/>
      <c r="Q67" s="494" t="s">
        <v>95</v>
      </c>
      <c r="R67" s="495"/>
      <c r="S67" s="494" t="s">
        <v>96</v>
      </c>
      <c r="T67" s="495"/>
      <c r="U67" s="494" t="s">
        <v>97</v>
      </c>
      <c r="V67" s="495"/>
      <c r="W67" s="494" t="s">
        <v>98</v>
      </c>
      <c r="X67" s="495"/>
      <c r="Y67" s="494" t="s">
        <v>99</v>
      </c>
      <c r="Z67" s="495"/>
      <c r="AA67" s="494" t="s">
        <v>100</v>
      </c>
      <c r="AB67" s="495"/>
      <c r="AC67" s="494" t="s">
        <v>101</v>
      </c>
      <c r="AD67" s="495"/>
      <c r="AE67" s="187" t="s">
        <v>102</v>
      </c>
      <c r="AF67" s="159"/>
    </row>
    <row r="68" spans="2:32" ht="24" hidden="1" customHeight="1">
      <c r="C68" s="521"/>
      <c r="D68" s="521"/>
      <c r="E68" s="521"/>
      <c r="F68" s="521"/>
      <c r="G68" s="160" t="s">
        <v>103</v>
      </c>
      <c r="H68" s="160" t="s">
        <v>104</v>
      </c>
      <c r="I68" s="160" t="s">
        <v>103</v>
      </c>
      <c r="J68" s="160" t="s">
        <v>104</v>
      </c>
      <c r="K68" s="160" t="s">
        <v>103</v>
      </c>
      <c r="L68" s="160" t="s">
        <v>104</v>
      </c>
      <c r="M68" s="160" t="s">
        <v>103</v>
      </c>
      <c r="N68" s="160" t="s">
        <v>104</v>
      </c>
      <c r="O68" s="160" t="s">
        <v>103</v>
      </c>
      <c r="P68" s="160" t="s">
        <v>104</v>
      </c>
      <c r="Q68" s="160" t="s">
        <v>103</v>
      </c>
      <c r="R68" s="160" t="s">
        <v>104</v>
      </c>
      <c r="S68" s="160" t="s">
        <v>103</v>
      </c>
      <c r="T68" s="160" t="s">
        <v>104</v>
      </c>
      <c r="U68" s="160" t="s">
        <v>103</v>
      </c>
      <c r="V68" s="160" t="s">
        <v>104</v>
      </c>
      <c r="W68" s="160" t="s">
        <v>103</v>
      </c>
      <c r="X68" s="160" t="s">
        <v>104</v>
      </c>
      <c r="Y68" s="160" t="s">
        <v>103</v>
      </c>
      <c r="Z68" s="160" t="s">
        <v>104</v>
      </c>
      <c r="AA68" s="160" t="s">
        <v>103</v>
      </c>
      <c r="AB68" s="160" t="s">
        <v>104</v>
      </c>
      <c r="AC68" s="160" t="s">
        <v>103</v>
      </c>
      <c r="AD68" s="160" t="s">
        <v>104</v>
      </c>
      <c r="AE68" s="188"/>
      <c r="AF68" s="159"/>
    </row>
    <row r="69" spans="2:32" ht="24" hidden="1" customHeight="1">
      <c r="C69" s="522"/>
      <c r="D69" s="522"/>
      <c r="E69" s="522"/>
      <c r="F69" s="522"/>
      <c r="G69" s="189" t="s">
        <v>105</v>
      </c>
      <c r="H69" s="190" t="s">
        <v>27</v>
      </c>
      <c r="I69" s="189" t="s">
        <v>105</v>
      </c>
      <c r="J69" s="190" t="s">
        <v>27</v>
      </c>
      <c r="K69" s="189" t="s">
        <v>105</v>
      </c>
      <c r="L69" s="190" t="s">
        <v>27</v>
      </c>
      <c r="M69" s="189" t="s">
        <v>105</v>
      </c>
      <c r="N69" s="190" t="s">
        <v>27</v>
      </c>
      <c r="O69" s="189" t="s">
        <v>105</v>
      </c>
      <c r="P69" s="190" t="s">
        <v>27</v>
      </c>
      <c r="Q69" s="189" t="s">
        <v>105</v>
      </c>
      <c r="R69" s="190" t="s">
        <v>27</v>
      </c>
      <c r="S69" s="189" t="s">
        <v>105</v>
      </c>
      <c r="T69" s="190" t="s">
        <v>27</v>
      </c>
      <c r="U69" s="189" t="s">
        <v>105</v>
      </c>
      <c r="V69" s="190" t="s">
        <v>27</v>
      </c>
      <c r="W69" s="189" t="s">
        <v>105</v>
      </c>
      <c r="X69" s="190" t="s">
        <v>27</v>
      </c>
      <c r="Y69" s="189" t="s">
        <v>105</v>
      </c>
      <c r="Z69" s="190" t="s">
        <v>27</v>
      </c>
      <c r="AA69" s="189" t="s">
        <v>105</v>
      </c>
      <c r="AB69" s="190" t="s">
        <v>27</v>
      </c>
      <c r="AC69" s="189" t="s">
        <v>105</v>
      </c>
      <c r="AD69" s="190" t="s">
        <v>27</v>
      </c>
      <c r="AE69" s="191" t="s">
        <v>108</v>
      </c>
      <c r="AF69" s="164"/>
    </row>
    <row r="70" spans="2:32" ht="27" customHeight="1" thickTop="1">
      <c r="B70" s="526" t="s">
        <v>109</v>
      </c>
      <c r="C70" s="527">
        <f>C16</f>
        <v>0</v>
      </c>
      <c r="D70" s="527">
        <f>D16</f>
        <v>0</v>
      </c>
      <c r="E70" s="510">
        <f>G70+I70+K70+M70+O70+Q70+S70+U70+W70+Y70+AA70+AC70</f>
        <v>0</v>
      </c>
      <c r="F70" s="529"/>
      <c r="G70" s="172"/>
      <c r="H70" s="173"/>
      <c r="I70" s="172"/>
      <c r="J70" s="173"/>
      <c r="K70" s="172"/>
      <c r="L70" s="173"/>
      <c r="M70" s="172"/>
      <c r="N70" s="173"/>
      <c r="O70" s="172"/>
      <c r="P70" s="173"/>
      <c r="Q70" s="172"/>
      <c r="R70" s="173"/>
      <c r="S70" s="172"/>
      <c r="T70" s="173"/>
      <c r="U70" s="172"/>
      <c r="V70" s="173"/>
      <c r="W70" s="172"/>
      <c r="X70" s="173"/>
      <c r="Y70" s="172"/>
      <c r="Z70" s="173"/>
      <c r="AA70" s="172"/>
      <c r="AB70" s="173"/>
      <c r="AC70" s="172"/>
      <c r="AD70" s="173"/>
      <c r="AE70" s="174" t="str">
        <f>IFERROR(ROUNDDOWN(G71*J70+I71*L70+K71*N70+M71*P70+O71*R70+Q71*T70+S71*V70+U71*X70+W71*Z70+Y71*AB70+AA71*AD70+AC71*AG70,0),"")</f>
        <v/>
      </c>
      <c r="AF70" s="168"/>
    </row>
    <row r="71" spans="2:32" ht="27" customHeight="1">
      <c r="B71" s="499"/>
      <c r="C71" s="528"/>
      <c r="D71" s="528"/>
      <c r="E71" s="505"/>
      <c r="F71" s="530"/>
      <c r="G71" s="169" t="str">
        <f>IFERROR(ROUND(G70/$E70,3),"")</f>
        <v/>
      </c>
      <c r="H71" s="170"/>
      <c r="I71" s="169" t="str">
        <f>IFERROR(ROUND(I70/$E70,3),"")</f>
        <v/>
      </c>
      <c r="J71" s="170"/>
      <c r="K71" s="169" t="str">
        <f>IFERROR(ROUND(K70/$E70,3),"")</f>
        <v/>
      </c>
      <c r="L71" s="170"/>
      <c r="M71" s="169" t="str">
        <f>IFERROR(ROUND(M70/$E70,3),"")</f>
        <v/>
      </c>
      <c r="N71" s="170"/>
      <c r="O71" s="169" t="str">
        <f>IFERROR(ROUND(O70/$E70,3),"")</f>
        <v/>
      </c>
      <c r="P71" s="170"/>
      <c r="Q71" s="169" t="str">
        <f>IFERROR(ROUND(Q70/$E70,3),"")</f>
        <v/>
      </c>
      <c r="R71" s="170"/>
      <c r="S71" s="169" t="str">
        <f>IFERROR(ROUND(S70/$E70,3),"")</f>
        <v/>
      </c>
      <c r="T71" s="170"/>
      <c r="U71" s="169" t="str">
        <f>IFERROR(ROUND(U70/$E70,3),"")</f>
        <v/>
      </c>
      <c r="V71" s="170"/>
      <c r="W71" s="169" t="str">
        <f>IFERROR(ROUND(W70/$E70,3),"")</f>
        <v/>
      </c>
      <c r="X71" s="170"/>
      <c r="Y71" s="169" t="str">
        <f>IFERROR(ROUND(Y70/$E70,3),"")</f>
        <v/>
      </c>
      <c r="Z71" s="170"/>
      <c r="AA71" s="169" t="str">
        <f>IFERROR(ROUND(AA70/$E70,3),"")</f>
        <v/>
      </c>
      <c r="AB71" s="170"/>
      <c r="AC71" s="169" t="str">
        <f>IFERROR(ROUND(AC70/$E70,3),"")</f>
        <v/>
      </c>
      <c r="AD71" s="170"/>
      <c r="AE71" s="171">
        <f>G70*H71+I70*J71+K70*L71+M70*N71+O70*P71+Q70*R71+S70*T71+U70*V71+W70*X71+Y70*Z71+AA70*AB71+AC70*AD71</f>
        <v>0</v>
      </c>
      <c r="AF71" s="168"/>
    </row>
    <row r="72" spans="2:32" ht="27" customHeight="1">
      <c r="B72" s="499"/>
      <c r="C72" s="527">
        <f>C17</f>
        <v>0</v>
      </c>
      <c r="D72" s="527">
        <f>D17</f>
        <v>0</v>
      </c>
      <c r="E72" s="510">
        <f>G72+I72+K72+M72+O72+Q72+S72+U72+W72+Y72+AA72+AC72</f>
        <v>0</v>
      </c>
      <c r="F72" s="529"/>
      <c r="G72" s="172"/>
      <c r="H72" s="173"/>
      <c r="I72" s="172"/>
      <c r="J72" s="173"/>
      <c r="K72" s="172"/>
      <c r="L72" s="173"/>
      <c r="M72" s="172"/>
      <c r="N72" s="173"/>
      <c r="O72" s="172"/>
      <c r="P72" s="173"/>
      <c r="Q72" s="172"/>
      <c r="R72" s="173"/>
      <c r="S72" s="172"/>
      <c r="T72" s="173"/>
      <c r="U72" s="172"/>
      <c r="V72" s="173"/>
      <c r="W72" s="172"/>
      <c r="X72" s="173"/>
      <c r="Y72" s="172"/>
      <c r="Z72" s="173"/>
      <c r="AA72" s="172"/>
      <c r="AB72" s="173"/>
      <c r="AC72" s="172"/>
      <c r="AD72" s="173"/>
      <c r="AE72" s="174" t="str">
        <f>IFERROR(ROUNDDOWN(G73*J72+I73*L72+K73*N72+M73*P72+O73*R72+Q73*T72+S73*V72+U73*X72+W73*Z72+Y73*AB72+AA73*AD72+AC73*AG72,0),"")</f>
        <v/>
      </c>
      <c r="AF72" s="168"/>
    </row>
    <row r="73" spans="2:32" ht="27" customHeight="1">
      <c r="B73" s="499"/>
      <c r="C73" s="531"/>
      <c r="D73" s="531"/>
      <c r="E73" s="511"/>
      <c r="F73" s="532"/>
      <c r="G73" s="175" t="str">
        <f>IFERROR(ROUND(G72/$E72,3),"")</f>
        <v/>
      </c>
      <c r="H73" s="176"/>
      <c r="I73" s="175" t="str">
        <f>IFERROR(ROUND(I72/$E72,3),"")</f>
        <v/>
      </c>
      <c r="J73" s="176"/>
      <c r="K73" s="175" t="str">
        <f>IFERROR(ROUND(K72/$E72,3),"")</f>
        <v/>
      </c>
      <c r="L73" s="176"/>
      <c r="M73" s="175" t="str">
        <f>IFERROR(ROUND(M72/$E72,3),"")</f>
        <v/>
      </c>
      <c r="N73" s="176"/>
      <c r="O73" s="175" t="str">
        <f>IFERROR(ROUND(O72/$E72,3),"")</f>
        <v/>
      </c>
      <c r="P73" s="176"/>
      <c r="Q73" s="175" t="str">
        <f>IFERROR(ROUND(Q72/$E72,3),"")</f>
        <v/>
      </c>
      <c r="R73" s="176"/>
      <c r="S73" s="175" t="str">
        <f>IFERROR(ROUND(S72/$E72,3),"")</f>
        <v/>
      </c>
      <c r="T73" s="176"/>
      <c r="U73" s="175" t="str">
        <f>IFERROR(ROUND(U72/$E72,3),"")</f>
        <v/>
      </c>
      <c r="V73" s="176"/>
      <c r="W73" s="175" t="str">
        <f>IFERROR(ROUND(W72/$E72,3),"")</f>
        <v/>
      </c>
      <c r="X73" s="176"/>
      <c r="Y73" s="175" t="str">
        <f>IFERROR(ROUND(Y72/$E72,3),"")</f>
        <v/>
      </c>
      <c r="Z73" s="176"/>
      <c r="AA73" s="175" t="str">
        <f>IFERROR(ROUND(AA72/$E72,3),"")</f>
        <v/>
      </c>
      <c r="AB73" s="176"/>
      <c r="AC73" s="175" t="str">
        <f>IFERROR(ROUND(AC72/$E72,3),"")</f>
        <v/>
      </c>
      <c r="AD73" s="176"/>
      <c r="AE73" s="177">
        <f>G72*H73+I72*J73+K72*L73+M72*N73+O72*P73+Q72*R73+S72*T73+U72*V73+W72*X73+Y72*Z73+AA72*AB73+AC72*AD73</f>
        <v>0</v>
      </c>
      <c r="AF73" s="168"/>
    </row>
    <row r="74" spans="2:32" ht="27" customHeight="1">
      <c r="B74" s="499"/>
      <c r="C74" s="533">
        <f>C18</f>
        <v>0</v>
      </c>
      <c r="D74" s="533">
        <f>D18</f>
        <v>0</v>
      </c>
      <c r="E74" s="516">
        <f>G74+I74+K74+M74+O74+Q74+S74+U74+W74+Y74+AA74+AC74</f>
        <v>0</v>
      </c>
      <c r="F74" s="534"/>
      <c r="G74" s="178"/>
      <c r="H74" s="179"/>
      <c r="I74" s="178"/>
      <c r="J74" s="179"/>
      <c r="K74" s="178"/>
      <c r="L74" s="179"/>
      <c r="M74" s="178"/>
      <c r="N74" s="179"/>
      <c r="O74" s="178"/>
      <c r="P74" s="179"/>
      <c r="Q74" s="178"/>
      <c r="R74" s="179"/>
      <c r="S74" s="178"/>
      <c r="T74" s="179"/>
      <c r="U74" s="178"/>
      <c r="V74" s="179"/>
      <c r="W74" s="178"/>
      <c r="X74" s="179"/>
      <c r="Y74" s="178"/>
      <c r="Z74" s="179"/>
      <c r="AA74" s="178"/>
      <c r="AB74" s="179"/>
      <c r="AC74" s="178"/>
      <c r="AD74" s="179"/>
      <c r="AE74" s="181" t="str">
        <f>IFERROR(ROUNDDOWN(G75*J74+I75*L74+K75*N74+M75*P74+O75*R74+Q75*T74+S75*V74+U75*X74+W75*Z74+Y75*AB74+AA75*AD74+AC75*AG74,0),"")</f>
        <v/>
      </c>
      <c r="AF74" s="168"/>
    </row>
    <row r="75" spans="2:32" ht="27" customHeight="1">
      <c r="B75" s="499"/>
      <c r="C75" s="528"/>
      <c r="D75" s="528"/>
      <c r="E75" s="505"/>
      <c r="F75" s="530"/>
      <c r="G75" s="169" t="str">
        <f>IFERROR(ROUND(G74/$E74,3),"")</f>
        <v/>
      </c>
      <c r="H75" s="170"/>
      <c r="I75" s="169" t="str">
        <f>IFERROR(ROUND(I74/$E74,3),"")</f>
        <v/>
      </c>
      <c r="J75" s="170"/>
      <c r="K75" s="169" t="str">
        <f>IFERROR(ROUND(K74/$E74,3),"")</f>
        <v/>
      </c>
      <c r="L75" s="170"/>
      <c r="M75" s="169" t="str">
        <f>IFERROR(ROUND(M74/$E74,3),"")</f>
        <v/>
      </c>
      <c r="N75" s="170"/>
      <c r="O75" s="169" t="str">
        <f>IFERROR(ROUND(O74/$E74,3),"")</f>
        <v/>
      </c>
      <c r="P75" s="170"/>
      <c r="Q75" s="169" t="str">
        <f>IFERROR(ROUND(Q74/$E74,3),"")</f>
        <v/>
      </c>
      <c r="R75" s="170"/>
      <c r="S75" s="169" t="str">
        <f>IFERROR(ROUND(S74/$E74,3),"")</f>
        <v/>
      </c>
      <c r="T75" s="170"/>
      <c r="U75" s="169" t="str">
        <f>IFERROR(ROUND(U74/$E74,3),"")</f>
        <v/>
      </c>
      <c r="V75" s="170"/>
      <c r="W75" s="169" t="str">
        <f>IFERROR(ROUND(W74/$E74,3),"")</f>
        <v/>
      </c>
      <c r="X75" s="170"/>
      <c r="Y75" s="169" t="str">
        <f>IFERROR(ROUND(Y74/$E74,3),"")</f>
        <v/>
      </c>
      <c r="Z75" s="170"/>
      <c r="AA75" s="169" t="str">
        <f>IFERROR(ROUND(AA74/$E74,3),"")</f>
        <v/>
      </c>
      <c r="AB75" s="170"/>
      <c r="AC75" s="169" t="str">
        <f>IFERROR(ROUND(AC74/$E74,3),"")</f>
        <v/>
      </c>
      <c r="AD75" s="170"/>
      <c r="AE75" s="171">
        <f>G74*H75+I74*J75+K74*L75+M74*N75+O74*P75+Q74*R75+S74*T75+U74*V75+W74*X75+Y74*Z75+AA74*AB75+AC74*AD75</f>
        <v>0</v>
      </c>
      <c r="AF75" s="168"/>
    </row>
    <row r="76" spans="2:32" ht="27" customHeight="1">
      <c r="B76" s="499"/>
      <c r="C76" s="508">
        <f>C19</f>
        <v>0</v>
      </c>
      <c r="D76" s="508">
        <f>D19</f>
        <v>0</v>
      </c>
      <c r="E76" s="510">
        <f>G76+I76+K76+M76+O76+Q76+S76+U76+W76+Y76+AA76+AC76</f>
        <v>0</v>
      </c>
      <c r="F76" s="529"/>
      <c r="G76" s="172"/>
      <c r="H76" s="173"/>
      <c r="I76" s="172"/>
      <c r="J76" s="173"/>
      <c r="K76" s="172"/>
      <c r="L76" s="173"/>
      <c r="M76" s="172"/>
      <c r="N76" s="173"/>
      <c r="O76" s="172"/>
      <c r="P76" s="173"/>
      <c r="Q76" s="172"/>
      <c r="R76" s="173"/>
      <c r="S76" s="172"/>
      <c r="T76" s="173"/>
      <c r="U76" s="172"/>
      <c r="V76" s="173"/>
      <c r="W76" s="172"/>
      <c r="X76" s="173"/>
      <c r="Y76" s="172"/>
      <c r="Z76" s="173"/>
      <c r="AA76" s="172"/>
      <c r="AB76" s="173"/>
      <c r="AC76" s="172"/>
      <c r="AD76" s="173"/>
      <c r="AE76" s="174" t="str">
        <f>IFERROR(ROUNDDOWN(G77*J76+I77*L76+K77*N76+M77*P76+O77*R76+Q77*T76+S77*V76+U77*X76+W77*Z76+Y77*AB76+AA77*AD76+AC77*AG76,0),"")</f>
        <v/>
      </c>
      <c r="AF76" s="168" t="str">
        <f>IFERROR(IF(LEN(ROUNDDOWN(AE76,0))&lt;4,ROUNDDOWN(AE76,0),LEFT(ROUNDDOWN(AE76,0),3)*10^(LEN(ROUNDDOWN(AE76,0))-3)),"")</f>
        <v/>
      </c>
    </row>
    <row r="77" spans="2:32" ht="27" customHeight="1">
      <c r="B77" s="499"/>
      <c r="C77" s="509"/>
      <c r="D77" s="509"/>
      <c r="E77" s="511"/>
      <c r="F77" s="532"/>
      <c r="G77" s="175" t="str">
        <f>IFERROR(ROUND(G76/$E76,3),"")</f>
        <v/>
      </c>
      <c r="H77" s="176"/>
      <c r="I77" s="175" t="str">
        <f>IFERROR(ROUND(I76/$E76,3),"")</f>
        <v/>
      </c>
      <c r="J77" s="176"/>
      <c r="K77" s="175" t="str">
        <f>IFERROR(ROUND(K76/$E76,3),"")</f>
        <v/>
      </c>
      <c r="L77" s="176"/>
      <c r="M77" s="175" t="str">
        <f>IFERROR(ROUND(M76/$E76,3),"")</f>
        <v/>
      </c>
      <c r="N77" s="176"/>
      <c r="O77" s="175" t="str">
        <f>IFERROR(ROUND(O76/$E76,3),"")</f>
        <v/>
      </c>
      <c r="P77" s="176"/>
      <c r="Q77" s="175" t="str">
        <f>IFERROR(ROUND(Q76/$E76,3),"")</f>
        <v/>
      </c>
      <c r="R77" s="176"/>
      <c r="S77" s="175" t="str">
        <f>IFERROR(ROUND(S76/$E76,3),"")</f>
        <v/>
      </c>
      <c r="T77" s="176"/>
      <c r="U77" s="175" t="str">
        <f>IFERROR(ROUND(U76/$E76,3),"")</f>
        <v/>
      </c>
      <c r="V77" s="176"/>
      <c r="W77" s="175" t="str">
        <f>IFERROR(ROUND(W76/$E76,3),"")</f>
        <v/>
      </c>
      <c r="X77" s="176"/>
      <c r="Y77" s="175" t="str">
        <f>IFERROR(ROUND(Y76/$E76,3),"")</f>
        <v/>
      </c>
      <c r="Z77" s="176"/>
      <c r="AA77" s="175" t="str">
        <f>IFERROR(ROUND(AA76/$E76,3),"")</f>
        <v/>
      </c>
      <c r="AB77" s="176"/>
      <c r="AC77" s="175" t="str">
        <f>IFERROR(ROUND(AC76/$E76,3),"")</f>
        <v/>
      </c>
      <c r="AD77" s="176"/>
      <c r="AE77" s="177">
        <f>G76*H77+I76*J77+K76*L77+M76*N77+O76*P77+Q76*R77+S76*T77+U76*V77+W76*X77+Y76*Z77+AA76*AB77+AC76*AD77</f>
        <v>0</v>
      </c>
      <c r="AF77" s="168"/>
    </row>
    <row r="78" spans="2:32" ht="27" customHeight="1">
      <c r="B78" s="499"/>
      <c r="C78" s="514">
        <f>C20</f>
        <v>0</v>
      </c>
      <c r="D78" s="514">
        <f>D20</f>
        <v>0</v>
      </c>
      <c r="E78" s="516">
        <f>G78+I78+K78+M78+O78+Q78+S78+U78+W78+Y78+AA78+AC78</f>
        <v>0</v>
      </c>
      <c r="F78" s="534"/>
      <c r="G78" s="178"/>
      <c r="H78" s="179"/>
      <c r="I78" s="178"/>
      <c r="J78" s="179"/>
      <c r="K78" s="178"/>
      <c r="L78" s="179"/>
      <c r="M78" s="178"/>
      <c r="N78" s="179"/>
      <c r="O78" s="178"/>
      <c r="P78" s="179"/>
      <c r="Q78" s="178"/>
      <c r="R78" s="179"/>
      <c r="S78" s="178"/>
      <c r="T78" s="179"/>
      <c r="U78" s="178"/>
      <c r="V78" s="179"/>
      <c r="W78" s="178"/>
      <c r="X78" s="179"/>
      <c r="Y78" s="178"/>
      <c r="Z78" s="179"/>
      <c r="AA78" s="178"/>
      <c r="AB78" s="179"/>
      <c r="AC78" s="178"/>
      <c r="AD78" s="179"/>
      <c r="AE78" s="181" t="str">
        <f>IFERROR(ROUNDDOWN(G79*H78+I79*J78+K79*L78+M79*N78+O79*P78+Q79*R78+S79*T78+U79*V78+W79*X78+Y79*Z78+AA79*AB78+AC79*AD78,0),"")</f>
        <v/>
      </c>
      <c r="AF78" s="168" t="str">
        <f>IFERROR(IF(LEN(ROUNDDOWN(AE78,0))&lt;4,ROUNDDOWN(AE78,0),LEFT(ROUNDDOWN(AE78,0),3)*10^(LEN(ROUNDDOWN(AE78,0))-3)),"")</f>
        <v/>
      </c>
    </row>
    <row r="79" spans="2:32" ht="27" customHeight="1" thickBot="1">
      <c r="B79" s="500"/>
      <c r="C79" s="515"/>
      <c r="D79" s="515"/>
      <c r="E79" s="517"/>
      <c r="F79" s="535"/>
      <c r="G79" s="182" t="str">
        <f>IFERROR(ROUND(G78/$E78,3),"")</f>
        <v/>
      </c>
      <c r="H79" s="183"/>
      <c r="I79" s="182" t="str">
        <f>IFERROR(ROUND(I78/$E78,3),"")</f>
        <v/>
      </c>
      <c r="J79" s="183"/>
      <c r="K79" s="182" t="str">
        <f>IFERROR(ROUND(K78/$E78,3),"")</f>
        <v/>
      </c>
      <c r="L79" s="183"/>
      <c r="M79" s="182" t="str">
        <f>IFERROR(ROUND(M78/$E78,3),"")</f>
        <v/>
      </c>
      <c r="N79" s="183"/>
      <c r="O79" s="182" t="str">
        <f>IFERROR(ROUND(O78/$E78,3),"")</f>
        <v/>
      </c>
      <c r="P79" s="183"/>
      <c r="Q79" s="182" t="str">
        <f>IFERROR(ROUND(Q78/$E78,3),"")</f>
        <v/>
      </c>
      <c r="R79" s="183"/>
      <c r="S79" s="182" t="str">
        <f>IFERROR(ROUND(S78/$E78,3),"")</f>
        <v/>
      </c>
      <c r="T79" s="183"/>
      <c r="U79" s="182" t="str">
        <f>IFERROR(ROUND(U78/$E78,3),"")</f>
        <v/>
      </c>
      <c r="V79" s="183"/>
      <c r="W79" s="182" t="str">
        <f>IFERROR(ROUND(W78/$E78,3),"")</f>
        <v/>
      </c>
      <c r="X79" s="183"/>
      <c r="Y79" s="182" t="str">
        <f>IFERROR(ROUND(Y78/$E78,3),"")</f>
        <v/>
      </c>
      <c r="Z79" s="183"/>
      <c r="AA79" s="182" t="str">
        <f>IFERROR(ROUND(AA78/$E78,3),"")</f>
        <v/>
      </c>
      <c r="AB79" s="183"/>
      <c r="AC79" s="182" t="str">
        <f>IFERROR(ROUND(AC78/$E78,3),"")</f>
        <v/>
      </c>
      <c r="AD79" s="183"/>
      <c r="AE79" s="184">
        <f>G78*H79+I78*J79+K78*L79+M78*N79+O78*P79+Q78*R79+S78*T79+U78*V79+W78*X79+Y78*Z79+AA78*AB79+AC78*AD79</f>
        <v>0</v>
      </c>
      <c r="AF79" s="168"/>
    </row>
    <row r="80" spans="2:32" ht="24.75" hidden="1" customHeight="1">
      <c r="AE80" s="185"/>
      <c r="AF80" s="186"/>
    </row>
    <row r="81" spans="2:32" ht="24.75" hidden="1" customHeight="1">
      <c r="AE81" s="185"/>
      <c r="AF81" s="186"/>
    </row>
    <row r="82" spans="2:32" ht="24" hidden="1" customHeight="1">
      <c r="C82" s="520" t="s">
        <v>107</v>
      </c>
      <c r="D82" s="520" t="s">
        <v>87</v>
      </c>
      <c r="E82" s="520" t="s">
        <v>88</v>
      </c>
      <c r="F82" s="520" t="s">
        <v>89</v>
      </c>
      <c r="G82" s="494" t="s">
        <v>90</v>
      </c>
      <c r="H82" s="495"/>
      <c r="I82" s="494" t="s">
        <v>91</v>
      </c>
      <c r="J82" s="495"/>
      <c r="K82" s="494" t="s">
        <v>92</v>
      </c>
      <c r="L82" s="495"/>
      <c r="M82" s="494" t="s">
        <v>93</v>
      </c>
      <c r="N82" s="495"/>
      <c r="O82" s="494" t="s">
        <v>94</v>
      </c>
      <c r="P82" s="495"/>
      <c r="Q82" s="494" t="s">
        <v>95</v>
      </c>
      <c r="R82" s="495"/>
      <c r="S82" s="494" t="s">
        <v>96</v>
      </c>
      <c r="T82" s="495"/>
      <c r="U82" s="494" t="s">
        <v>97</v>
      </c>
      <c r="V82" s="495"/>
      <c r="W82" s="494" t="s">
        <v>98</v>
      </c>
      <c r="X82" s="495"/>
      <c r="Y82" s="494" t="s">
        <v>99</v>
      </c>
      <c r="Z82" s="495"/>
      <c r="AA82" s="494" t="s">
        <v>100</v>
      </c>
      <c r="AB82" s="495"/>
      <c r="AC82" s="494" t="s">
        <v>101</v>
      </c>
      <c r="AD82" s="495"/>
      <c r="AE82" s="187" t="s">
        <v>102</v>
      </c>
      <c r="AF82" s="159"/>
    </row>
    <row r="83" spans="2:32" ht="24" hidden="1" customHeight="1">
      <c r="C83" s="521"/>
      <c r="D83" s="521"/>
      <c r="E83" s="521"/>
      <c r="F83" s="521"/>
      <c r="G83" s="160" t="s">
        <v>103</v>
      </c>
      <c r="H83" s="160" t="s">
        <v>104</v>
      </c>
      <c r="I83" s="160" t="s">
        <v>103</v>
      </c>
      <c r="J83" s="160" t="s">
        <v>104</v>
      </c>
      <c r="K83" s="160" t="s">
        <v>103</v>
      </c>
      <c r="L83" s="160" t="s">
        <v>104</v>
      </c>
      <c r="M83" s="160" t="s">
        <v>103</v>
      </c>
      <c r="N83" s="160" t="s">
        <v>104</v>
      </c>
      <c r="O83" s="160" t="s">
        <v>103</v>
      </c>
      <c r="P83" s="160" t="s">
        <v>104</v>
      </c>
      <c r="Q83" s="160" t="s">
        <v>103</v>
      </c>
      <c r="R83" s="160" t="s">
        <v>104</v>
      </c>
      <c r="S83" s="160" t="s">
        <v>103</v>
      </c>
      <c r="T83" s="160" t="s">
        <v>104</v>
      </c>
      <c r="U83" s="160" t="s">
        <v>103</v>
      </c>
      <c r="V83" s="160" t="s">
        <v>104</v>
      </c>
      <c r="W83" s="160" t="s">
        <v>103</v>
      </c>
      <c r="X83" s="160" t="s">
        <v>104</v>
      </c>
      <c r="Y83" s="160" t="s">
        <v>103</v>
      </c>
      <c r="Z83" s="160" t="s">
        <v>104</v>
      </c>
      <c r="AA83" s="160" t="s">
        <v>103</v>
      </c>
      <c r="AB83" s="160" t="s">
        <v>104</v>
      </c>
      <c r="AC83" s="160" t="s">
        <v>103</v>
      </c>
      <c r="AD83" s="160" t="s">
        <v>104</v>
      </c>
      <c r="AE83" s="188"/>
      <c r="AF83" s="159"/>
    </row>
    <row r="84" spans="2:32" ht="24" hidden="1" customHeight="1">
      <c r="C84" s="522"/>
      <c r="D84" s="522"/>
      <c r="E84" s="522"/>
      <c r="F84" s="522"/>
      <c r="G84" s="189" t="s">
        <v>105</v>
      </c>
      <c r="H84" s="190" t="s">
        <v>27</v>
      </c>
      <c r="I84" s="189" t="s">
        <v>105</v>
      </c>
      <c r="J84" s="190" t="s">
        <v>27</v>
      </c>
      <c r="K84" s="189" t="s">
        <v>105</v>
      </c>
      <c r="L84" s="190" t="s">
        <v>27</v>
      </c>
      <c r="M84" s="189" t="s">
        <v>105</v>
      </c>
      <c r="N84" s="190" t="s">
        <v>27</v>
      </c>
      <c r="O84" s="189" t="s">
        <v>105</v>
      </c>
      <c r="P84" s="190" t="s">
        <v>27</v>
      </c>
      <c r="Q84" s="189" t="s">
        <v>105</v>
      </c>
      <c r="R84" s="190" t="s">
        <v>27</v>
      </c>
      <c r="S84" s="189" t="s">
        <v>105</v>
      </c>
      <c r="T84" s="190" t="s">
        <v>27</v>
      </c>
      <c r="U84" s="189" t="s">
        <v>105</v>
      </c>
      <c r="V84" s="190" t="s">
        <v>27</v>
      </c>
      <c r="W84" s="189" t="s">
        <v>105</v>
      </c>
      <c r="X84" s="190" t="s">
        <v>27</v>
      </c>
      <c r="Y84" s="189" t="s">
        <v>105</v>
      </c>
      <c r="Z84" s="190" t="s">
        <v>27</v>
      </c>
      <c r="AA84" s="189" t="s">
        <v>105</v>
      </c>
      <c r="AB84" s="190" t="s">
        <v>27</v>
      </c>
      <c r="AC84" s="189" t="s">
        <v>105</v>
      </c>
      <c r="AD84" s="190" t="s">
        <v>27</v>
      </c>
      <c r="AE84" s="191" t="s">
        <v>108</v>
      </c>
      <c r="AF84" s="164"/>
    </row>
    <row r="85" spans="2:32" ht="27" customHeight="1" thickTop="1">
      <c r="B85" s="536" t="s">
        <v>78</v>
      </c>
      <c r="C85" s="539">
        <f>C22</f>
        <v>0</v>
      </c>
      <c r="D85" s="541">
        <f>D22</f>
        <v>0</v>
      </c>
      <c r="E85" s="510">
        <f>G85+I85+K85+M85+O85+Q85+S85+U85+W85+Y85+AA85+AC85</f>
        <v>0</v>
      </c>
      <c r="F85" s="529"/>
      <c r="G85" s="172"/>
      <c r="H85" s="173"/>
      <c r="I85" s="172"/>
      <c r="J85" s="173"/>
      <c r="K85" s="172"/>
      <c r="L85" s="173"/>
      <c r="M85" s="172"/>
      <c r="N85" s="173"/>
      <c r="O85" s="172"/>
      <c r="P85" s="173"/>
      <c r="Q85" s="172"/>
      <c r="R85" s="173"/>
      <c r="S85" s="172"/>
      <c r="T85" s="173"/>
      <c r="U85" s="172"/>
      <c r="V85" s="173"/>
      <c r="W85" s="172"/>
      <c r="X85" s="173"/>
      <c r="Y85" s="172"/>
      <c r="Z85" s="173"/>
      <c r="AA85" s="172"/>
      <c r="AB85" s="173"/>
      <c r="AC85" s="172"/>
      <c r="AD85" s="173"/>
      <c r="AE85" s="174" t="str">
        <f>IFERROR(ROUNDDOWN(G86*H85+I86*J85+K86*L85+M86*N85+O86*P85+Q86*R85+S86*T85+U86*V85+W86*X85+Y86*Z85+AA86*AB85+AC86*AD85,0),"")</f>
        <v/>
      </c>
      <c r="AF85" s="168"/>
    </row>
    <row r="86" spans="2:32" ht="27" customHeight="1">
      <c r="B86" s="537"/>
      <c r="C86" s="540"/>
      <c r="D86" s="542"/>
      <c r="E86" s="505"/>
      <c r="F86" s="530"/>
      <c r="G86" s="169" t="str">
        <f>IFERROR(ROUND(G85/$E85,3),"")</f>
        <v/>
      </c>
      <c r="H86" s="170"/>
      <c r="I86" s="169" t="str">
        <f>IFERROR(ROUND(I85/$E85,3),"")</f>
        <v/>
      </c>
      <c r="J86" s="170"/>
      <c r="K86" s="169" t="str">
        <f>IFERROR(ROUND(K85/$E85,3),"")</f>
        <v/>
      </c>
      <c r="L86" s="170"/>
      <c r="M86" s="169" t="str">
        <f>IFERROR(ROUND(M85/$E85,3),"")</f>
        <v/>
      </c>
      <c r="N86" s="170"/>
      <c r="O86" s="169" t="str">
        <f>IFERROR(ROUND(O85/$E85,3),"")</f>
        <v/>
      </c>
      <c r="P86" s="170"/>
      <c r="Q86" s="169" t="str">
        <f>IFERROR(ROUND(Q85/$E85,3),"")</f>
        <v/>
      </c>
      <c r="R86" s="170"/>
      <c r="S86" s="169" t="str">
        <f>IFERROR(ROUND(S85/$E85,3),"")</f>
        <v/>
      </c>
      <c r="T86" s="170"/>
      <c r="U86" s="169" t="str">
        <f>IFERROR(ROUND(U85/$E85,3),"")</f>
        <v/>
      </c>
      <c r="V86" s="170"/>
      <c r="W86" s="169" t="str">
        <f>IFERROR(ROUND(W85/$E85,3),"")</f>
        <v/>
      </c>
      <c r="X86" s="170"/>
      <c r="Y86" s="169" t="str">
        <f>IFERROR(ROUND(Y85/$E85,3),"")</f>
        <v/>
      </c>
      <c r="Z86" s="170"/>
      <c r="AA86" s="169" t="str">
        <f>IFERROR(ROUND(AA85/$E85,3),"")</f>
        <v/>
      </c>
      <c r="AB86" s="170"/>
      <c r="AC86" s="169" t="str">
        <f>IFERROR(ROUND(AC85/$E85,3),"")</f>
        <v/>
      </c>
      <c r="AD86" s="170"/>
      <c r="AE86" s="171">
        <f>G85*H86+I85*J86+K85*L86+M85*N86+O85*P86+Q85*R86+S85*T86+U85*V86+W85*X86+Y85*Z86+AA85*AB86+AC85*AD86</f>
        <v>0</v>
      </c>
      <c r="AF86" s="168"/>
    </row>
    <row r="87" spans="2:32" ht="27" customHeight="1">
      <c r="B87" s="537"/>
      <c r="C87" s="527">
        <f>C23</f>
        <v>0</v>
      </c>
      <c r="D87" s="543">
        <f>D23</f>
        <v>0</v>
      </c>
      <c r="E87" s="510">
        <f>G87+I87+K87+M87+O87+Q87+S87+U87+W87+Y87+AA87+AC87</f>
        <v>0</v>
      </c>
      <c r="F87" s="529"/>
      <c r="G87" s="172"/>
      <c r="H87" s="173"/>
      <c r="I87" s="172"/>
      <c r="J87" s="173"/>
      <c r="K87" s="172"/>
      <c r="L87" s="173"/>
      <c r="M87" s="172"/>
      <c r="N87" s="173"/>
      <c r="O87" s="172"/>
      <c r="P87" s="173"/>
      <c r="Q87" s="172"/>
      <c r="R87" s="173"/>
      <c r="S87" s="172"/>
      <c r="T87" s="173"/>
      <c r="U87" s="172"/>
      <c r="V87" s="173"/>
      <c r="W87" s="172"/>
      <c r="X87" s="173"/>
      <c r="Y87" s="172"/>
      <c r="Z87" s="173"/>
      <c r="AA87" s="172"/>
      <c r="AB87" s="173"/>
      <c r="AC87" s="172"/>
      <c r="AD87" s="173"/>
      <c r="AE87" s="174" t="str">
        <f>IFERROR(ROUNDDOWN(G88*H87+I88*J87+K88*L87+M88*N87+O88*P87+Q88*R87+S88*T87+U88*V87+W88*X87+Y88*Z87+AA88*AB87+AC88*AD87,0),"")</f>
        <v/>
      </c>
      <c r="AF87" s="168"/>
    </row>
    <row r="88" spans="2:32" ht="27" customHeight="1">
      <c r="B88" s="537"/>
      <c r="C88" s="531"/>
      <c r="D88" s="544"/>
      <c r="E88" s="511"/>
      <c r="F88" s="532"/>
      <c r="G88" s="175" t="str">
        <f>IFERROR(ROUND(G87/$E87,3),"")</f>
        <v/>
      </c>
      <c r="H88" s="176"/>
      <c r="I88" s="175" t="str">
        <f>IFERROR(ROUND(I87/$E87,3),"")</f>
        <v/>
      </c>
      <c r="J88" s="176"/>
      <c r="K88" s="175" t="str">
        <f>IFERROR(ROUND(K87/$E87,3),"")</f>
        <v/>
      </c>
      <c r="L88" s="176"/>
      <c r="M88" s="175" t="str">
        <f>IFERROR(ROUND(M87/$E87,3),"")</f>
        <v/>
      </c>
      <c r="N88" s="176"/>
      <c r="O88" s="175" t="str">
        <f>IFERROR(ROUND(O87/$E87,3),"")</f>
        <v/>
      </c>
      <c r="P88" s="176"/>
      <c r="Q88" s="175" t="str">
        <f>IFERROR(ROUND(Q87/$E87,3),"")</f>
        <v/>
      </c>
      <c r="R88" s="176"/>
      <c r="S88" s="175" t="str">
        <f>IFERROR(ROUND(S87/$E87,3),"")</f>
        <v/>
      </c>
      <c r="T88" s="176"/>
      <c r="U88" s="175" t="str">
        <f>IFERROR(ROUND(U87/$E87,3),"")</f>
        <v/>
      </c>
      <c r="V88" s="176"/>
      <c r="W88" s="175" t="str">
        <f>IFERROR(ROUND(W87/$E87,3),"")</f>
        <v/>
      </c>
      <c r="X88" s="176"/>
      <c r="Y88" s="175" t="str">
        <f>IFERROR(ROUND(Y87/$E87,3),"")</f>
        <v/>
      </c>
      <c r="Z88" s="176"/>
      <c r="AA88" s="175" t="str">
        <f>IFERROR(ROUND(AA87/$E87,3),"")</f>
        <v/>
      </c>
      <c r="AB88" s="176"/>
      <c r="AC88" s="175" t="str">
        <f>IFERROR(ROUND(AC87/$E87,3),"")</f>
        <v/>
      </c>
      <c r="AD88" s="176"/>
      <c r="AE88" s="177">
        <f>G87*H88+I87*J88+K87*L88+M87*N88+O87*P88+Q87*R88+S87*T88+U87*V88+W87*X88+Y87*Z88+AA87*AB88+AC87*AD88</f>
        <v>0</v>
      </c>
      <c r="AF88" s="168"/>
    </row>
    <row r="89" spans="2:32" ht="27" customHeight="1">
      <c r="B89" s="537"/>
      <c r="C89" s="514">
        <f>C24</f>
        <v>0</v>
      </c>
      <c r="D89" s="514">
        <f>D24</f>
        <v>0</v>
      </c>
      <c r="E89" s="516">
        <f>G89+I89+K89+M89+O89+Q89+S89+U89+W89+Y89+AA89+AC89</f>
        <v>0</v>
      </c>
      <c r="F89" s="534"/>
      <c r="G89" s="178"/>
      <c r="H89" s="179"/>
      <c r="I89" s="178"/>
      <c r="J89" s="179"/>
      <c r="K89" s="178"/>
      <c r="L89" s="179"/>
      <c r="M89" s="178"/>
      <c r="N89" s="179"/>
      <c r="O89" s="178"/>
      <c r="P89" s="179"/>
      <c r="Q89" s="178"/>
      <c r="R89" s="179"/>
      <c r="S89" s="178"/>
      <c r="T89" s="179"/>
      <c r="U89" s="178"/>
      <c r="V89" s="179"/>
      <c r="W89" s="178"/>
      <c r="X89" s="179"/>
      <c r="Y89" s="178"/>
      <c r="Z89" s="179"/>
      <c r="AA89" s="178"/>
      <c r="AB89" s="179"/>
      <c r="AC89" s="178"/>
      <c r="AD89" s="179"/>
      <c r="AE89" s="181" t="str">
        <f>IFERROR(ROUNDDOWN(G90*H89+I90*J89+K90*L89+M90*N89+O90*P89+Q90*R89+S90*T89+U90*V89+W90*X89+Y90*Z89+AA90*AB89+AC90*AD89,0),"")</f>
        <v/>
      </c>
      <c r="AF89" s="168" t="str">
        <f>IFERROR(IF(LEN(ROUNDDOWN(AE89,0))&lt;4,ROUNDDOWN(AE89,0),LEFT(ROUNDDOWN(AE89,0),3)*10^(LEN(ROUNDDOWN(AE89,0))-3)),"")</f>
        <v/>
      </c>
    </row>
    <row r="90" spans="2:32" ht="27" customHeight="1">
      <c r="B90" s="537"/>
      <c r="C90" s="502"/>
      <c r="D90" s="502"/>
      <c r="E90" s="505"/>
      <c r="F90" s="530"/>
      <c r="G90" s="169" t="str">
        <f>IFERROR(ROUND(G89/$E89,3),"")</f>
        <v/>
      </c>
      <c r="H90" s="170"/>
      <c r="I90" s="169" t="str">
        <f>IFERROR(ROUND(I89/$E89,3),"")</f>
        <v/>
      </c>
      <c r="J90" s="170"/>
      <c r="K90" s="169" t="str">
        <f>IFERROR(ROUND(K89/$E89,3),"")</f>
        <v/>
      </c>
      <c r="L90" s="170"/>
      <c r="M90" s="169" t="str">
        <f>IFERROR(ROUND(M89/$E89,3),"")</f>
        <v/>
      </c>
      <c r="N90" s="170"/>
      <c r="O90" s="169" t="str">
        <f>IFERROR(ROUND(O89/$E89,3),"")</f>
        <v/>
      </c>
      <c r="P90" s="170"/>
      <c r="Q90" s="169" t="str">
        <f>IFERROR(ROUND(Q89/$E89,3),"")</f>
        <v/>
      </c>
      <c r="R90" s="170"/>
      <c r="S90" s="169" t="str">
        <f>IFERROR(ROUND(S89/$E89,3),"")</f>
        <v/>
      </c>
      <c r="T90" s="170"/>
      <c r="U90" s="169" t="str">
        <f>IFERROR(ROUND(U89/$E89,3),"")</f>
        <v/>
      </c>
      <c r="V90" s="170"/>
      <c r="W90" s="169" t="str">
        <f>IFERROR(ROUND(W89/$E89,3),"")</f>
        <v/>
      </c>
      <c r="X90" s="170"/>
      <c r="Y90" s="169" t="str">
        <f>IFERROR(ROUND(Y89/$E89,3),"")</f>
        <v/>
      </c>
      <c r="Z90" s="170"/>
      <c r="AA90" s="169" t="str">
        <f>IFERROR(ROUND(AA89/$E89,3),"")</f>
        <v/>
      </c>
      <c r="AB90" s="170"/>
      <c r="AC90" s="169" t="str">
        <f>IFERROR(ROUND(AC89/$E89,3),"")</f>
        <v/>
      </c>
      <c r="AD90" s="170"/>
      <c r="AE90" s="171">
        <f>G89*H90+I89*J90+K89*L90+M89*N90+O89*P90+Q89*R90+S89*T90+U89*V90+W89*X90+Y89*Z90+AA89*AB90+AC89*AD90</f>
        <v>0</v>
      </c>
      <c r="AF90" s="168"/>
    </row>
    <row r="91" spans="2:32" ht="27" customHeight="1">
      <c r="B91" s="537"/>
      <c r="C91" s="508">
        <f>C25</f>
        <v>0</v>
      </c>
      <c r="D91" s="508">
        <f>D25</f>
        <v>0</v>
      </c>
      <c r="E91" s="510">
        <f>G91+I91+K91+M91+O91+Q91+S91+U91+W91+Y91+AA91+AC91</f>
        <v>0</v>
      </c>
      <c r="F91" s="529"/>
      <c r="G91" s="172"/>
      <c r="H91" s="173"/>
      <c r="I91" s="172"/>
      <c r="J91" s="173"/>
      <c r="K91" s="172"/>
      <c r="L91" s="173"/>
      <c r="M91" s="172"/>
      <c r="N91" s="173"/>
      <c r="O91" s="172"/>
      <c r="P91" s="173"/>
      <c r="Q91" s="172"/>
      <c r="R91" s="173"/>
      <c r="S91" s="172"/>
      <c r="T91" s="173"/>
      <c r="U91" s="172"/>
      <c r="V91" s="173"/>
      <c r="W91" s="172"/>
      <c r="X91" s="173"/>
      <c r="Y91" s="172"/>
      <c r="Z91" s="173"/>
      <c r="AA91" s="172"/>
      <c r="AB91" s="173"/>
      <c r="AC91" s="172"/>
      <c r="AD91" s="173"/>
      <c r="AE91" s="174" t="str">
        <f>IFERROR(ROUNDDOWN(G92*H91+I92*J91+K92*L91+M92*N91+O92*P91+Q92*R91+S92*T91+U92*V91+W92*X91+Y92*Z91+AA92*AB91+AC92*AD91,0),"")</f>
        <v/>
      </c>
      <c r="AF91" s="168" t="str">
        <f>IFERROR(IF(LEN(ROUNDDOWN(AE91,0))&lt;4,ROUNDDOWN(AE91,0),LEFT(ROUNDDOWN(AE91,0),3)*10^(LEN(ROUNDDOWN(AE91,0))-3)),"")</f>
        <v/>
      </c>
    </row>
    <row r="92" spans="2:32" ht="27" customHeight="1">
      <c r="B92" s="537"/>
      <c r="C92" s="509"/>
      <c r="D92" s="509"/>
      <c r="E92" s="511"/>
      <c r="F92" s="532"/>
      <c r="G92" s="175" t="str">
        <f>IFERROR(ROUND(G91/$E91,3),"")</f>
        <v/>
      </c>
      <c r="H92" s="176"/>
      <c r="I92" s="175" t="str">
        <f>IFERROR(ROUND(I91/$E91,3),"")</f>
        <v/>
      </c>
      <c r="J92" s="176"/>
      <c r="K92" s="175" t="str">
        <f>IFERROR(ROUND(K91/$E91,3),"")</f>
        <v/>
      </c>
      <c r="L92" s="176"/>
      <c r="M92" s="175" t="str">
        <f>IFERROR(ROUND(M91/$E91,3),"")</f>
        <v/>
      </c>
      <c r="N92" s="176"/>
      <c r="O92" s="175" t="str">
        <f>IFERROR(ROUND(O91/$E91,3),"")</f>
        <v/>
      </c>
      <c r="P92" s="176"/>
      <c r="Q92" s="175" t="str">
        <f>IFERROR(ROUND(Q91/$E91,3),"")</f>
        <v/>
      </c>
      <c r="R92" s="176"/>
      <c r="S92" s="175" t="str">
        <f>IFERROR(ROUND(S91/$E91,3),"")</f>
        <v/>
      </c>
      <c r="T92" s="176"/>
      <c r="U92" s="175" t="str">
        <f>IFERROR(ROUND(U91/$E91,3),"")</f>
        <v/>
      </c>
      <c r="V92" s="176"/>
      <c r="W92" s="175" t="str">
        <f>IFERROR(ROUND(W91/$E91,3),"")</f>
        <v/>
      </c>
      <c r="X92" s="176"/>
      <c r="Y92" s="175" t="str">
        <f>IFERROR(ROUND(Y91/$E91,3),"")</f>
        <v/>
      </c>
      <c r="Z92" s="176"/>
      <c r="AA92" s="175" t="str">
        <f>IFERROR(ROUND(AA91/$E91,3),"")</f>
        <v/>
      </c>
      <c r="AB92" s="176"/>
      <c r="AC92" s="175" t="str">
        <f>IFERROR(ROUND(AC91/$E91,3),"")</f>
        <v/>
      </c>
      <c r="AD92" s="176"/>
      <c r="AE92" s="177">
        <f>G91*H92+I91*J92+K91*L92+M91*N92+O91*P92+Q91*R92+S91*T92+U91*V92+W91*X92+Y91*Z92+AA91*AB92+AC91*AD92</f>
        <v>0</v>
      </c>
      <c r="AF92" s="168"/>
    </row>
    <row r="93" spans="2:32" ht="27" customHeight="1">
      <c r="B93" s="537"/>
      <c r="C93" s="514">
        <f>C26</f>
        <v>0</v>
      </c>
      <c r="D93" s="514">
        <f>D26</f>
        <v>0</v>
      </c>
      <c r="E93" s="516">
        <f>G93+I93+K93+M93+O93+Q93+S93+U93+W93+Y93+AA93+AC93</f>
        <v>0</v>
      </c>
      <c r="F93" s="534"/>
      <c r="G93" s="178"/>
      <c r="H93" s="179"/>
      <c r="I93" s="178"/>
      <c r="J93" s="179"/>
      <c r="K93" s="178"/>
      <c r="L93" s="179"/>
      <c r="M93" s="178"/>
      <c r="N93" s="179"/>
      <c r="O93" s="178"/>
      <c r="P93" s="179"/>
      <c r="Q93" s="178"/>
      <c r="R93" s="179"/>
      <c r="S93" s="178"/>
      <c r="T93" s="179"/>
      <c r="U93" s="178"/>
      <c r="V93" s="179"/>
      <c r="W93" s="178"/>
      <c r="X93" s="179"/>
      <c r="Y93" s="178"/>
      <c r="Z93" s="179"/>
      <c r="AA93" s="178"/>
      <c r="AB93" s="179"/>
      <c r="AC93" s="178"/>
      <c r="AD93" s="179"/>
      <c r="AE93" s="181" t="str">
        <f>IFERROR(ROUNDDOWN(G94*H93+I94*J93+K94*L93+M94*N93+O94*P93+Q94*R93+S94*T93+U94*V93+W94*X93+Y94*Z93+AA94*AB93+AC94*AD93,0),"")</f>
        <v/>
      </c>
      <c r="AF93" s="168" t="str">
        <f>IFERROR(IF(LEN(ROUNDDOWN(AE93,0))&lt;4,ROUNDDOWN(AE93,0),LEFT(ROUNDDOWN(AE93,0),3)*10^(LEN(ROUNDDOWN(AE93,0))-3)),"")</f>
        <v/>
      </c>
    </row>
    <row r="94" spans="2:32" ht="27" customHeight="1" thickBot="1">
      <c r="B94" s="538"/>
      <c r="C94" s="515"/>
      <c r="D94" s="515"/>
      <c r="E94" s="517"/>
      <c r="F94" s="535"/>
      <c r="G94" s="182" t="str">
        <f>IFERROR(ROUND(G93/$E93,3),"")</f>
        <v/>
      </c>
      <c r="H94" s="183"/>
      <c r="I94" s="182" t="str">
        <f>IFERROR(ROUND(I93/$E93,3),"")</f>
        <v/>
      </c>
      <c r="J94" s="183"/>
      <c r="K94" s="182" t="str">
        <f>IFERROR(ROUND(K93/$E93,3),"")</f>
        <v/>
      </c>
      <c r="L94" s="183"/>
      <c r="M94" s="182" t="str">
        <f>IFERROR(ROUND(M93/$E93,3),"")</f>
        <v/>
      </c>
      <c r="N94" s="183"/>
      <c r="O94" s="182" t="str">
        <f>IFERROR(ROUND(O93/$E93,3),"")</f>
        <v/>
      </c>
      <c r="P94" s="183"/>
      <c r="Q94" s="182" t="str">
        <f>IFERROR(ROUND(Q93/$E93,3),"")</f>
        <v/>
      </c>
      <c r="R94" s="183"/>
      <c r="S94" s="182" t="str">
        <f>IFERROR(ROUND(S93/$E93,3),"")</f>
        <v/>
      </c>
      <c r="T94" s="183"/>
      <c r="U94" s="182" t="str">
        <f>IFERROR(ROUND(U93/$E93,3),"")</f>
        <v/>
      </c>
      <c r="V94" s="183"/>
      <c r="W94" s="182" t="str">
        <f>IFERROR(ROUND(W93/$E93,3),"")</f>
        <v/>
      </c>
      <c r="X94" s="183"/>
      <c r="Y94" s="182" t="str">
        <f>IFERROR(ROUND(Y93/$E93,3),"")</f>
        <v/>
      </c>
      <c r="Z94" s="183"/>
      <c r="AA94" s="182" t="str">
        <f>IFERROR(ROUND(AA93/$E93,3),"")</f>
        <v/>
      </c>
      <c r="AB94" s="183"/>
      <c r="AC94" s="182" t="str">
        <f>IFERROR(ROUND(AC93/$E93,3),"")</f>
        <v/>
      </c>
      <c r="AD94" s="183"/>
      <c r="AE94" s="184">
        <f>G93*H94+I93*J94+K93*L94+M93*N94+O93*P94+Q93*R94+S93*T94+U93*V94+W93*X94+Y93*Z94+AA93*AB94+AC93*AD94</f>
        <v>0</v>
      </c>
      <c r="AF94" s="168"/>
    </row>
    <row r="95" spans="2:32" ht="27" customHeight="1" thickTop="1">
      <c r="B95" s="545" t="s">
        <v>79</v>
      </c>
      <c r="C95" s="546">
        <f>C28</f>
        <v>0</v>
      </c>
      <c r="D95" s="547">
        <f>D28</f>
        <v>0</v>
      </c>
      <c r="E95" s="548">
        <f>G95+I95+K95+M95+O95+Q95+S95+U95+W95+Y95+AA95+AC95</f>
        <v>0</v>
      </c>
      <c r="F95" s="549"/>
      <c r="G95" s="192"/>
      <c r="H95" s="193"/>
      <c r="I95" s="192"/>
      <c r="J95" s="193"/>
      <c r="K95" s="192"/>
      <c r="L95" s="193"/>
      <c r="M95" s="192"/>
      <c r="N95" s="193"/>
      <c r="O95" s="192"/>
      <c r="P95" s="193"/>
      <c r="Q95" s="192"/>
      <c r="R95" s="193"/>
      <c r="S95" s="192"/>
      <c r="T95" s="193"/>
      <c r="U95" s="192"/>
      <c r="V95" s="193"/>
      <c r="W95" s="192"/>
      <c r="X95" s="193"/>
      <c r="Y95" s="192"/>
      <c r="Z95" s="193"/>
      <c r="AA95" s="192"/>
      <c r="AB95" s="193"/>
      <c r="AC95" s="192"/>
      <c r="AD95" s="193"/>
      <c r="AE95" s="194" t="str">
        <f>IFERROR(ROUNDDOWN(G96*H95+I96*J95+K96*L95+M96*N95+O96*P95+Q96*R95+S96*T95+U96*V95+W96*X95+Y96*Z95+AA96*AB95+AC96*AD95,0),"")</f>
        <v/>
      </c>
      <c r="AF95" s="168"/>
    </row>
    <row r="96" spans="2:32" ht="27" customHeight="1">
      <c r="B96" s="537"/>
      <c r="C96" s="540"/>
      <c r="D96" s="542"/>
      <c r="E96" s="505"/>
      <c r="F96" s="530"/>
      <c r="G96" s="169" t="str">
        <f>IFERROR(ROUND(G95/$E95,3),"")</f>
        <v/>
      </c>
      <c r="H96" s="170"/>
      <c r="I96" s="169" t="str">
        <f>IFERROR(ROUND(I95/$E95,3),"")</f>
        <v/>
      </c>
      <c r="J96" s="170"/>
      <c r="K96" s="169" t="str">
        <f>IFERROR(ROUND(K95/$E95,3),"")</f>
        <v/>
      </c>
      <c r="L96" s="170"/>
      <c r="M96" s="169" t="str">
        <f>IFERROR(ROUND(M95/$E95,3),"")</f>
        <v/>
      </c>
      <c r="N96" s="170"/>
      <c r="O96" s="169" t="str">
        <f>IFERROR(ROUND(O95/$E95,3),"")</f>
        <v/>
      </c>
      <c r="P96" s="170"/>
      <c r="Q96" s="169" t="str">
        <f>IFERROR(ROUND(Q95/$E95,3),"")</f>
        <v/>
      </c>
      <c r="R96" s="170"/>
      <c r="S96" s="169" t="str">
        <f>IFERROR(ROUND(S95/$E95,3),"")</f>
        <v/>
      </c>
      <c r="T96" s="170"/>
      <c r="U96" s="169" t="str">
        <f>IFERROR(ROUND(U95/$E95,3),"")</f>
        <v/>
      </c>
      <c r="V96" s="170"/>
      <c r="W96" s="169" t="str">
        <f>IFERROR(ROUND(W95/$E95,3),"")</f>
        <v/>
      </c>
      <c r="X96" s="170"/>
      <c r="Y96" s="169" t="str">
        <f>IFERROR(ROUND(Y95/$E95,3),"")</f>
        <v/>
      </c>
      <c r="Z96" s="170"/>
      <c r="AA96" s="169" t="str">
        <f>IFERROR(ROUND(AA95/$E95,3),"")</f>
        <v/>
      </c>
      <c r="AB96" s="170"/>
      <c r="AC96" s="169" t="str">
        <f>IFERROR(ROUND(AC95/$E95,3),"")</f>
        <v/>
      </c>
      <c r="AD96" s="170"/>
      <c r="AE96" s="171">
        <f>G95*H96+I95*J96+K95*L96+M95*N96+O95*P96+Q95*R96+S95*T96+U95*V96+W95*X96+Y95*Z96+AA95*AB96+AC95*AD96</f>
        <v>0</v>
      </c>
      <c r="AF96" s="168"/>
    </row>
    <row r="97" spans="2:32" ht="27" customHeight="1">
      <c r="B97" s="537"/>
      <c r="C97" s="527">
        <f>C29</f>
        <v>0</v>
      </c>
      <c r="D97" s="543">
        <f>D29</f>
        <v>0</v>
      </c>
      <c r="E97" s="510">
        <f>G97+I97+K97+M97+O97+Q97+S97+U97+W97+Y97+AA97+AC97</f>
        <v>0</v>
      </c>
      <c r="F97" s="529"/>
      <c r="G97" s="172"/>
      <c r="H97" s="173"/>
      <c r="I97" s="172"/>
      <c r="J97" s="173"/>
      <c r="K97" s="172"/>
      <c r="L97" s="173"/>
      <c r="M97" s="172"/>
      <c r="N97" s="173"/>
      <c r="O97" s="172"/>
      <c r="P97" s="173"/>
      <c r="Q97" s="172"/>
      <c r="R97" s="173"/>
      <c r="S97" s="172"/>
      <c r="T97" s="173"/>
      <c r="U97" s="172"/>
      <c r="V97" s="173"/>
      <c r="W97" s="172"/>
      <c r="X97" s="173"/>
      <c r="Y97" s="172"/>
      <c r="Z97" s="173"/>
      <c r="AA97" s="172"/>
      <c r="AB97" s="173"/>
      <c r="AC97" s="172"/>
      <c r="AD97" s="173"/>
      <c r="AE97" s="174" t="str">
        <f>IFERROR(ROUNDDOWN(G98*H97+I98*J97+K98*L97+M98*N97+O98*P97+Q98*R97+S98*T97+U98*V97+W98*X97+Y98*Z97+AA98*AB97+AC98*AD97,0),"")</f>
        <v/>
      </c>
      <c r="AF97" s="168"/>
    </row>
    <row r="98" spans="2:32" ht="27" customHeight="1">
      <c r="B98" s="537"/>
      <c r="C98" s="531"/>
      <c r="D98" s="544"/>
      <c r="E98" s="511"/>
      <c r="F98" s="532"/>
      <c r="G98" s="175" t="str">
        <f>IFERROR(ROUND(G97/$E97,3),"")</f>
        <v/>
      </c>
      <c r="H98" s="176"/>
      <c r="I98" s="175" t="str">
        <f>IFERROR(ROUND(I97/$E97,3),"")</f>
        <v/>
      </c>
      <c r="J98" s="176"/>
      <c r="K98" s="175" t="str">
        <f>IFERROR(ROUND(K97/$E97,3),"")</f>
        <v/>
      </c>
      <c r="L98" s="176"/>
      <c r="M98" s="175" t="str">
        <f>IFERROR(ROUND(M97/$E97,3),"")</f>
        <v/>
      </c>
      <c r="N98" s="176"/>
      <c r="O98" s="175" t="str">
        <f>IFERROR(ROUND(O97/$E97,3),"")</f>
        <v/>
      </c>
      <c r="P98" s="176"/>
      <c r="Q98" s="175" t="str">
        <f>IFERROR(ROUND(Q97/$E97,3),"")</f>
        <v/>
      </c>
      <c r="R98" s="176"/>
      <c r="S98" s="175" t="str">
        <f>IFERROR(ROUND(S97/$E97,3),"")</f>
        <v/>
      </c>
      <c r="T98" s="176"/>
      <c r="U98" s="175" t="str">
        <f>IFERROR(ROUND(U97/$E97,3),"")</f>
        <v/>
      </c>
      <c r="V98" s="176"/>
      <c r="W98" s="175" t="str">
        <f>IFERROR(ROUND(W97/$E97,3),"")</f>
        <v/>
      </c>
      <c r="X98" s="176"/>
      <c r="Y98" s="175" t="str">
        <f>IFERROR(ROUND(Y97/$E97,3),"")</f>
        <v/>
      </c>
      <c r="Z98" s="176"/>
      <c r="AA98" s="175" t="str">
        <f>IFERROR(ROUND(AA97/$E97,3),"")</f>
        <v/>
      </c>
      <c r="AB98" s="176"/>
      <c r="AC98" s="175" t="str">
        <f>IFERROR(ROUND(AC97/$E97,3),"")</f>
        <v/>
      </c>
      <c r="AD98" s="176"/>
      <c r="AE98" s="177">
        <f>G97*H98+I97*J98+K97*L98+M97*N98+O97*P98+Q97*R98+S97*T98+U97*V98+W97*X98+Y97*Z98+AA97*AB98+AC97*AD98</f>
        <v>0</v>
      </c>
      <c r="AF98" s="168"/>
    </row>
    <row r="99" spans="2:32" ht="27" customHeight="1">
      <c r="B99" s="537"/>
      <c r="C99" s="514">
        <f>C30</f>
        <v>0</v>
      </c>
      <c r="D99" s="514">
        <f>D30</f>
        <v>0</v>
      </c>
      <c r="E99" s="516">
        <f>G99+I99+K99+M99+O99+Q99+S99+U99+W99+Y99+AA99+AC99</f>
        <v>0</v>
      </c>
      <c r="F99" s="534"/>
      <c r="G99" s="178"/>
      <c r="H99" s="179"/>
      <c r="I99" s="178"/>
      <c r="J99" s="179"/>
      <c r="K99" s="178"/>
      <c r="L99" s="179"/>
      <c r="M99" s="178"/>
      <c r="N99" s="179"/>
      <c r="O99" s="178"/>
      <c r="P99" s="179"/>
      <c r="Q99" s="178"/>
      <c r="R99" s="179"/>
      <c r="S99" s="178"/>
      <c r="T99" s="179"/>
      <c r="U99" s="178"/>
      <c r="V99" s="179"/>
      <c r="W99" s="178"/>
      <c r="X99" s="179"/>
      <c r="Y99" s="178"/>
      <c r="Z99" s="179"/>
      <c r="AA99" s="178"/>
      <c r="AB99" s="179"/>
      <c r="AC99" s="178"/>
      <c r="AD99" s="179"/>
      <c r="AE99" s="181" t="str">
        <f>IFERROR(ROUNDDOWN(G100*H99+I100*J99+K100*L99+M100*N99+O100*P99+Q100*R99+S100*T99+U100*V99+W100*X99+Y100*Z99+AA100*AB99+AC100*AD99,0),"")</f>
        <v/>
      </c>
      <c r="AF99" s="168" t="str">
        <f>IFERROR(IF(LEN(ROUNDDOWN(AE99,0))&lt;4,ROUNDDOWN(AE99,0),LEFT(ROUNDDOWN(AE99,0),3)*10^(LEN(ROUNDDOWN(AE99,0))-3)),"")</f>
        <v/>
      </c>
    </row>
    <row r="100" spans="2:32" ht="27" customHeight="1">
      <c r="B100" s="537"/>
      <c r="C100" s="502"/>
      <c r="D100" s="502"/>
      <c r="E100" s="505"/>
      <c r="F100" s="530"/>
      <c r="G100" s="169" t="str">
        <f>IFERROR(ROUND(G99/$E99,3),"")</f>
        <v/>
      </c>
      <c r="H100" s="170"/>
      <c r="I100" s="169" t="str">
        <f>IFERROR(ROUND(I99/$E99,3),"")</f>
        <v/>
      </c>
      <c r="J100" s="170"/>
      <c r="K100" s="169" t="str">
        <f>IFERROR(ROUND(K99/$E99,3),"")</f>
        <v/>
      </c>
      <c r="L100" s="170"/>
      <c r="M100" s="169" t="str">
        <f>IFERROR(ROUND(M99/$E99,3),"")</f>
        <v/>
      </c>
      <c r="N100" s="170"/>
      <c r="O100" s="169" t="str">
        <f>IFERROR(ROUND(O99/$E99,3),"")</f>
        <v/>
      </c>
      <c r="P100" s="170"/>
      <c r="Q100" s="169" t="str">
        <f>IFERROR(ROUND(Q99/$E99,3),"")</f>
        <v/>
      </c>
      <c r="R100" s="170"/>
      <c r="S100" s="169" t="str">
        <f>IFERROR(ROUND(S99/$E99,3),"")</f>
        <v/>
      </c>
      <c r="T100" s="170"/>
      <c r="U100" s="169" t="str">
        <f>IFERROR(ROUND(U99/$E99,3),"")</f>
        <v/>
      </c>
      <c r="V100" s="170"/>
      <c r="W100" s="169" t="str">
        <f>IFERROR(ROUND(W99/$E99,3),"")</f>
        <v/>
      </c>
      <c r="X100" s="170"/>
      <c r="Y100" s="169" t="str">
        <f>IFERROR(ROUND(Y99/$E99,3),"")</f>
        <v/>
      </c>
      <c r="Z100" s="170"/>
      <c r="AA100" s="169" t="str">
        <f>IFERROR(ROUND(AA99/$E99,3),"")</f>
        <v/>
      </c>
      <c r="AB100" s="170"/>
      <c r="AC100" s="169" t="str">
        <f>IFERROR(ROUND(AC99/$E99,3),"")</f>
        <v/>
      </c>
      <c r="AD100" s="170"/>
      <c r="AE100" s="171">
        <f>G99*H100+I99*J100+K99*L100+M99*N100+O99*P100+Q99*R100+S99*T100+U99*V100+W99*X100+Y99*Z100+AA99*AB100+AC99*AD100</f>
        <v>0</v>
      </c>
      <c r="AF100" s="168"/>
    </row>
    <row r="101" spans="2:32" ht="27" customHeight="1">
      <c r="B101" s="537"/>
      <c r="C101" s="508">
        <f>C31</f>
        <v>0</v>
      </c>
      <c r="D101" s="508">
        <f>D31</f>
        <v>0</v>
      </c>
      <c r="E101" s="510">
        <f>G101+I101+K101+M101+O101+Q101+S101+U101+W101+Y101+AA101+AC101</f>
        <v>0</v>
      </c>
      <c r="F101" s="529"/>
      <c r="G101" s="172"/>
      <c r="H101" s="173"/>
      <c r="I101" s="172"/>
      <c r="J101" s="173"/>
      <c r="K101" s="172"/>
      <c r="L101" s="173"/>
      <c r="M101" s="172"/>
      <c r="N101" s="173"/>
      <c r="O101" s="172"/>
      <c r="P101" s="173"/>
      <c r="Q101" s="172"/>
      <c r="R101" s="173"/>
      <c r="S101" s="172"/>
      <c r="T101" s="173"/>
      <c r="U101" s="172"/>
      <c r="V101" s="173"/>
      <c r="W101" s="172"/>
      <c r="X101" s="173"/>
      <c r="Y101" s="172"/>
      <c r="Z101" s="173"/>
      <c r="AA101" s="172"/>
      <c r="AB101" s="173"/>
      <c r="AC101" s="172"/>
      <c r="AD101" s="173"/>
      <c r="AE101" s="174" t="str">
        <f>IFERROR(ROUNDDOWN(G102*H101+I102*J101+K102*L101+M102*N101+O102*P101+Q102*R101+S102*T101+U102*V101+W102*X101+Y102*Z101+AA102*AB101+AC102*AD101,0),"")</f>
        <v/>
      </c>
      <c r="AF101" s="168" t="str">
        <f>IFERROR(IF(LEN(ROUNDDOWN(AE101,0))&lt;4,ROUNDDOWN(AE101,0),LEFT(ROUNDDOWN(AE101,0),3)*10^(LEN(ROUNDDOWN(AE101,0))-3)),"")</f>
        <v/>
      </c>
    </row>
    <row r="102" spans="2:32" ht="27" customHeight="1">
      <c r="B102" s="537"/>
      <c r="C102" s="509"/>
      <c r="D102" s="509"/>
      <c r="E102" s="511"/>
      <c r="F102" s="532"/>
      <c r="G102" s="175" t="str">
        <f>IFERROR(ROUND(G101/$E101,3),"")</f>
        <v/>
      </c>
      <c r="H102" s="176"/>
      <c r="I102" s="175" t="str">
        <f>IFERROR(ROUND(I101/$E101,3),"")</f>
        <v/>
      </c>
      <c r="J102" s="176"/>
      <c r="K102" s="175" t="str">
        <f>IFERROR(ROUND(K101/$E101,3),"")</f>
        <v/>
      </c>
      <c r="L102" s="176"/>
      <c r="M102" s="175" t="str">
        <f>IFERROR(ROUND(M101/$E101,3),"")</f>
        <v/>
      </c>
      <c r="N102" s="176"/>
      <c r="O102" s="175" t="str">
        <f>IFERROR(ROUND(O101/$E101,3),"")</f>
        <v/>
      </c>
      <c r="P102" s="176"/>
      <c r="Q102" s="175" t="str">
        <f>IFERROR(ROUND(Q101/$E101,3),"")</f>
        <v/>
      </c>
      <c r="R102" s="176"/>
      <c r="S102" s="175" t="str">
        <f>IFERROR(ROUND(S101/$E101,3),"")</f>
        <v/>
      </c>
      <c r="T102" s="176"/>
      <c r="U102" s="175" t="str">
        <f>IFERROR(ROUND(U101/$E101,3),"")</f>
        <v/>
      </c>
      <c r="V102" s="176"/>
      <c r="W102" s="175" t="str">
        <f>IFERROR(ROUND(W101/$E101,3),"")</f>
        <v/>
      </c>
      <c r="X102" s="176"/>
      <c r="Y102" s="175" t="str">
        <f>IFERROR(ROUND(Y101/$E101,3),"")</f>
        <v/>
      </c>
      <c r="Z102" s="176"/>
      <c r="AA102" s="175" t="str">
        <f>IFERROR(ROUND(AA101/$E101,3),"")</f>
        <v/>
      </c>
      <c r="AB102" s="176"/>
      <c r="AC102" s="175" t="str">
        <f>IFERROR(ROUND(AC101/$E101,3),"")</f>
        <v/>
      </c>
      <c r="AD102" s="176"/>
      <c r="AE102" s="177">
        <f>G101*H102+I101*J102+K101*L102+M101*N102+O101*P102+Q101*R102+S101*T102+U101*V102+W101*X102+Y101*Z102+AA101*AB102+AC101*AD102</f>
        <v>0</v>
      </c>
      <c r="AF102" s="168"/>
    </row>
    <row r="103" spans="2:32" ht="27" customHeight="1">
      <c r="B103" s="537"/>
      <c r="C103" s="514">
        <f>C32</f>
        <v>0</v>
      </c>
      <c r="D103" s="514">
        <f>D32</f>
        <v>0</v>
      </c>
      <c r="E103" s="516">
        <f>G103+I103+K103+M103+O103+Q103+S103+U103+W103+Y103+AA103+AC103</f>
        <v>0</v>
      </c>
      <c r="F103" s="534"/>
      <c r="G103" s="178"/>
      <c r="H103" s="179"/>
      <c r="I103" s="178"/>
      <c r="J103" s="179"/>
      <c r="K103" s="178"/>
      <c r="L103" s="179"/>
      <c r="M103" s="178"/>
      <c r="N103" s="179"/>
      <c r="O103" s="178"/>
      <c r="P103" s="179"/>
      <c r="Q103" s="178"/>
      <c r="R103" s="179"/>
      <c r="S103" s="178"/>
      <c r="T103" s="179"/>
      <c r="U103" s="178"/>
      <c r="V103" s="179"/>
      <c r="W103" s="178"/>
      <c r="X103" s="179"/>
      <c r="Y103" s="178"/>
      <c r="Z103" s="179"/>
      <c r="AA103" s="178"/>
      <c r="AB103" s="179"/>
      <c r="AC103" s="178"/>
      <c r="AD103" s="179"/>
      <c r="AE103" s="181" t="str">
        <f>IFERROR(ROUNDDOWN(G104*H103+I104*J103+K104*L103+M104*N103+O104*P103+Q104*R103+S104*T103+U104*V103+W104*X103+Y104*Z103+AA104*AB103+AC104*AD103,0),"")</f>
        <v/>
      </c>
      <c r="AF103" s="168" t="str">
        <f>IFERROR(IF(LEN(ROUNDDOWN(AE103,0))&lt;4,ROUNDDOWN(AE103,0),LEFT(ROUNDDOWN(AE103,0),3)*10^(LEN(ROUNDDOWN(AE103,0))-3)),"")</f>
        <v/>
      </c>
    </row>
    <row r="104" spans="2:32" ht="27" customHeight="1" thickBot="1">
      <c r="B104" s="538"/>
      <c r="C104" s="515"/>
      <c r="D104" s="515"/>
      <c r="E104" s="517"/>
      <c r="F104" s="535"/>
      <c r="G104" s="182" t="str">
        <f>IFERROR(ROUND(G103/$E103,3),"")</f>
        <v/>
      </c>
      <c r="H104" s="183"/>
      <c r="I104" s="182" t="str">
        <f>IFERROR(ROUND(I103/$E103,3),"")</f>
        <v/>
      </c>
      <c r="J104" s="183"/>
      <c r="K104" s="182" t="str">
        <f>IFERROR(ROUND(K103/$E103,3),"")</f>
        <v/>
      </c>
      <c r="L104" s="183"/>
      <c r="M104" s="182" t="str">
        <f>IFERROR(ROUND(M103/$E103,3),"")</f>
        <v/>
      </c>
      <c r="N104" s="183"/>
      <c r="O104" s="182" t="str">
        <f>IFERROR(ROUND(O103/$E103,3),"")</f>
        <v/>
      </c>
      <c r="P104" s="183"/>
      <c r="Q104" s="182" t="str">
        <f>IFERROR(ROUND(Q103/$E103,3),"")</f>
        <v/>
      </c>
      <c r="R104" s="183"/>
      <c r="S104" s="182" t="str">
        <f>IFERROR(ROUND(S103/$E103,3),"")</f>
        <v/>
      </c>
      <c r="T104" s="183"/>
      <c r="U104" s="182" t="str">
        <f>IFERROR(ROUND(U103/$E103,3),"")</f>
        <v/>
      </c>
      <c r="V104" s="183"/>
      <c r="W104" s="182" t="str">
        <f>IFERROR(ROUND(W103/$E103,3),"")</f>
        <v/>
      </c>
      <c r="X104" s="183"/>
      <c r="Y104" s="182" t="str">
        <f>IFERROR(ROUND(Y103/$E103,3),"")</f>
        <v/>
      </c>
      <c r="Z104" s="183"/>
      <c r="AA104" s="182" t="str">
        <f>IFERROR(ROUND(AA103/$E103,3),"")</f>
        <v/>
      </c>
      <c r="AB104" s="183"/>
      <c r="AC104" s="182" t="str">
        <f>IFERROR(ROUND(AC103/$E103,3),"")</f>
        <v/>
      </c>
      <c r="AD104" s="183"/>
      <c r="AE104" s="184">
        <f>G103*H104+I103*J104+K103*L104+M103*N104+O103*P104+Q103*R104+S103*T104+U103*V104+W103*X104+Y103*Z104+AA103*AB104+AC103*AD104</f>
        <v>0</v>
      </c>
      <c r="AF104" s="168"/>
    </row>
    <row r="105" spans="2:32" ht="27" customHeight="1" thickTop="1">
      <c r="B105" s="552" t="s">
        <v>80</v>
      </c>
      <c r="C105" s="554">
        <f>C34</f>
        <v>0</v>
      </c>
      <c r="D105" s="555">
        <f>D34</f>
        <v>0</v>
      </c>
      <c r="E105" s="516">
        <f>G105+I105+K105+M105+O105+Q105+S105+U105+W105+Y105+AA105+AC105</f>
        <v>0</v>
      </c>
      <c r="F105" s="534"/>
      <c r="G105" s="178"/>
      <c r="H105" s="179"/>
      <c r="I105" s="178"/>
      <c r="J105" s="179"/>
      <c r="K105" s="178"/>
      <c r="L105" s="179"/>
      <c r="M105" s="178"/>
      <c r="N105" s="179"/>
      <c r="O105" s="178"/>
      <c r="P105" s="179"/>
      <c r="Q105" s="178"/>
      <c r="R105" s="179"/>
      <c r="S105" s="178"/>
      <c r="T105" s="179"/>
      <c r="U105" s="178"/>
      <c r="V105" s="179"/>
      <c r="W105" s="178"/>
      <c r="X105" s="179"/>
      <c r="Y105" s="178"/>
      <c r="Z105" s="179"/>
      <c r="AA105" s="178"/>
      <c r="AB105" s="179"/>
      <c r="AC105" s="178"/>
      <c r="AD105" s="179"/>
      <c r="AE105" s="181" t="str">
        <f>IFERROR(ROUNDDOWN(G106*H105+I106*J105+K106*L105+M106*N105+O106*P105+Q106*R105+S106*T105+U106*V105+W106*X105+Y106*Z105+AA106*AB105+AC106*AD105,0),"")</f>
        <v/>
      </c>
      <c r="AF105" s="168"/>
    </row>
    <row r="106" spans="2:32" ht="27" customHeight="1">
      <c r="B106" s="537"/>
      <c r="C106" s="540"/>
      <c r="D106" s="542"/>
      <c r="E106" s="505"/>
      <c r="F106" s="530"/>
      <c r="G106" s="169" t="str">
        <f>IFERROR(ROUND(G105/$E105,3),"")</f>
        <v/>
      </c>
      <c r="H106" s="170"/>
      <c r="I106" s="169" t="str">
        <f>IFERROR(ROUND(I105/$E105,3),"")</f>
        <v/>
      </c>
      <c r="J106" s="170"/>
      <c r="K106" s="169" t="str">
        <f>IFERROR(ROUND(K105/$E105,3),"")</f>
        <v/>
      </c>
      <c r="L106" s="170"/>
      <c r="M106" s="169" t="str">
        <f>IFERROR(ROUND(M105/$E105,3),"")</f>
        <v/>
      </c>
      <c r="N106" s="170"/>
      <c r="O106" s="169" t="str">
        <f>IFERROR(ROUND(O105/$E105,3),"")</f>
        <v/>
      </c>
      <c r="P106" s="170"/>
      <c r="Q106" s="169" t="str">
        <f>IFERROR(ROUND(Q105/$E105,3),"")</f>
        <v/>
      </c>
      <c r="R106" s="170"/>
      <c r="S106" s="169" t="str">
        <f>IFERROR(ROUND(S105/$E105,3),"")</f>
        <v/>
      </c>
      <c r="T106" s="170"/>
      <c r="U106" s="169" t="str">
        <f>IFERROR(ROUND(U105/$E105,3),"")</f>
        <v/>
      </c>
      <c r="V106" s="170"/>
      <c r="W106" s="169" t="str">
        <f>IFERROR(ROUND(W105/$E105,3),"")</f>
        <v/>
      </c>
      <c r="X106" s="170"/>
      <c r="Y106" s="169" t="str">
        <f>IFERROR(ROUND(Y105/$E105,3),"")</f>
        <v/>
      </c>
      <c r="Z106" s="170"/>
      <c r="AA106" s="169" t="str">
        <f>IFERROR(ROUND(AA105/$E105,3),"")</f>
        <v/>
      </c>
      <c r="AB106" s="170"/>
      <c r="AC106" s="169" t="str">
        <f>IFERROR(ROUND(AC105/$E105,3),"")</f>
        <v/>
      </c>
      <c r="AD106" s="170"/>
      <c r="AE106" s="171">
        <f>G105*H106+I105*J106+K105*L106+M105*N106+O105*P106+Q105*R106+S105*T106+U105*V106+W105*X106+Y105*Z106+AA105*AB106+AC105*AD106</f>
        <v>0</v>
      </c>
      <c r="AF106" s="168"/>
    </row>
    <row r="107" spans="2:32" ht="27" customHeight="1">
      <c r="B107" s="537"/>
      <c r="C107" s="527">
        <f>C35</f>
        <v>0</v>
      </c>
      <c r="D107" s="543">
        <f>D35</f>
        <v>0</v>
      </c>
      <c r="E107" s="510">
        <f>G107+I107+K107+M107+O107+Q107+S107+U107+W107+Y107+AA107+AC107</f>
        <v>0</v>
      </c>
      <c r="F107" s="529"/>
      <c r="G107" s="172"/>
      <c r="H107" s="173"/>
      <c r="I107" s="172"/>
      <c r="J107" s="173"/>
      <c r="K107" s="172"/>
      <c r="L107" s="173"/>
      <c r="M107" s="172"/>
      <c r="N107" s="173"/>
      <c r="O107" s="172"/>
      <c r="P107" s="173"/>
      <c r="Q107" s="172"/>
      <c r="R107" s="173"/>
      <c r="S107" s="172"/>
      <c r="T107" s="173"/>
      <c r="U107" s="172"/>
      <c r="V107" s="173"/>
      <c r="W107" s="172"/>
      <c r="X107" s="173"/>
      <c r="Y107" s="172"/>
      <c r="Z107" s="173"/>
      <c r="AA107" s="172"/>
      <c r="AB107" s="173"/>
      <c r="AC107" s="172"/>
      <c r="AD107" s="173"/>
      <c r="AE107" s="174" t="str">
        <f>IFERROR(ROUNDDOWN(G108*H107+I108*J107+K108*L107+M108*N107+O108*P107+Q108*R107+S108*T107+U108*V107+W108*X107+Y108*Z107+AA108*AB107+AC108*AD107,0),"")</f>
        <v/>
      </c>
      <c r="AF107" s="168"/>
    </row>
    <row r="108" spans="2:32" ht="27" customHeight="1">
      <c r="B108" s="537"/>
      <c r="C108" s="531"/>
      <c r="D108" s="544"/>
      <c r="E108" s="511"/>
      <c r="F108" s="532"/>
      <c r="G108" s="175" t="str">
        <f>IFERROR(ROUND(G107/$E107,3),"")</f>
        <v/>
      </c>
      <c r="H108" s="176"/>
      <c r="I108" s="175" t="str">
        <f>IFERROR(ROUND(I107/$E107,3),"")</f>
        <v/>
      </c>
      <c r="J108" s="176"/>
      <c r="K108" s="175" t="str">
        <f>IFERROR(ROUND(K107/$E107,3),"")</f>
        <v/>
      </c>
      <c r="L108" s="176"/>
      <c r="M108" s="175" t="str">
        <f>IFERROR(ROUND(M107/$E107,3),"")</f>
        <v/>
      </c>
      <c r="N108" s="176"/>
      <c r="O108" s="175" t="str">
        <f>IFERROR(ROUND(O107/$E107,3),"")</f>
        <v/>
      </c>
      <c r="P108" s="176"/>
      <c r="Q108" s="175" t="str">
        <f>IFERROR(ROUND(Q107/$E107,3),"")</f>
        <v/>
      </c>
      <c r="R108" s="176"/>
      <c r="S108" s="175" t="str">
        <f>IFERROR(ROUND(S107/$E107,3),"")</f>
        <v/>
      </c>
      <c r="T108" s="176"/>
      <c r="U108" s="175" t="str">
        <f>IFERROR(ROUND(U107/$E107,3),"")</f>
        <v/>
      </c>
      <c r="V108" s="176"/>
      <c r="W108" s="175" t="str">
        <f>IFERROR(ROUND(W107/$E107,3),"")</f>
        <v/>
      </c>
      <c r="X108" s="176"/>
      <c r="Y108" s="175" t="str">
        <f>IFERROR(ROUND(Y107/$E107,3),"")</f>
        <v/>
      </c>
      <c r="Z108" s="176"/>
      <c r="AA108" s="175" t="str">
        <f>IFERROR(ROUND(AA107/$E107,3),"")</f>
        <v/>
      </c>
      <c r="AB108" s="176"/>
      <c r="AC108" s="175" t="str">
        <f>IFERROR(ROUND(AC107/$E107,3),"")</f>
        <v/>
      </c>
      <c r="AD108" s="176"/>
      <c r="AE108" s="177">
        <f>G107*H108+I107*J108+K107*L108+M107*N108+O107*P108+Q107*R108+S107*T108+U107*V108+W107*X108+Y107*Z108+AA107*AB108+AC107*AD108</f>
        <v>0</v>
      </c>
      <c r="AF108" s="168"/>
    </row>
    <row r="109" spans="2:32" ht="27" customHeight="1">
      <c r="B109" s="537"/>
      <c r="C109" s="514">
        <f>C36</f>
        <v>0</v>
      </c>
      <c r="D109" s="514">
        <f>D36</f>
        <v>0</v>
      </c>
      <c r="E109" s="516">
        <f>G109+I109+K109+M109+O109+Q109+S109+U109+W109+Y109+AA109+AC109</f>
        <v>0</v>
      </c>
      <c r="F109" s="534"/>
      <c r="G109" s="178"/>
      <c r="H109" s="179"/>
      <c r="I109" s="178"/>
      <c r="J109" s="179"/>
      <c r="K109" s="178"/>
      <c r="L109" s="179"/>
      <c r="M109" s="178"/>
      <c r="N109" s="179"/>
      <c r="O109" s="178"/>
      <c r="P109" s="179"/>
      <c r="Q109" s="178"/>
      <c r="R109" s="179"/>
      <c r="S109" s="178"/>
      <c r="T109" s="179"/>
      <c r="U109" s="178"/>
      <c r="V109" s="179"/>
      <c r="W109" s="178"/>
      <c r="X109" s="179"/>
      <c r="Y109" s="178"/>
      <c r="Z109" s="179"/>
      <c r="AA109" s="178"/>
      <c r="AB109" s="179"/>
      <c r="AC109" s="178"/>
      <c r="AD109" s="179"/>
      <c r="AE109" s="181" t="str">
        <f>IFERROR(ROUNDDOWN(G110*H109+I110*J109+K110*L109+M110*N109+O110*P109+Q110*R109+S110*T109+U110*V109+W110*X109+Y110*Z109+AA110*AB109+AC110*AD109,0),"")</f>
        <v/>
      </c>
      <c r="AF109" s="168" t="str">
        <f>IFERROR(IF(LEN(ROUNDDOWN(AE109,0))&lt;4,ROUNDDOWN(AE109,0),LEFT(ROUNDDOWN(AE109,0),3)*10^(LEN(ROUNDDOWN(AE109,0))-3)),"")</f>
        <v/>
      </c>
    </row>
    <row r="110" spans="2:32" ht="27" customHeight="1">
      <c r="B110" s="537"/>
      <c r="C110" s="502"/>
      <c r="D110" s="502"/>
      <c r="E110" s="505"/>
      <c r="F110" s="530"/>
      <c r="G110" s="169" t="str">
        <f>IFERROR(ROUND(G109/$E109,3),"")</f>
        <v/>
      </c>
      <c r="H110" s="170"/>
      <c r="I110" s="169" t="str">
        <f>IFERROR(ROUND(I109/$E109,3),"")</f>
        <v/>
      </c>
      <c r="J110" s="170"/>
      <c r="K110" s="169" t="str">
        <f>IFERROR(ROUND(K109/$E109,3),"")</f>
        <v/>
      </c>
      <c r="L110" s="170"/>
      <c r="M110" s="169" t="str">
        <f>IFERROR(ROUND(M109/$E109,3),"")</f>
        <v/>
      </c>
      <c r="N110" s="170"/>
      <c r="O110" s="169" t="str">
        <f>IFERROR(ROUND(O109/$E109,3),"")</f>
        <v/>
      </c>
      <c r="P110" s="170"/>
      <c r="Q110" s="169" t="str">
        <f>IFERROR(ROUND(Q109/$E109,3),"")</f>
        <v/>
      </c>
      <c r="R110" s="170"/>
      <c r="S110" s="169" t="str">
        <f>IFERROR(ROUND(S109/$E109,3),"")</f>
        <v/>
      </c>
      <c r="T110" s="170"/>
      <c r="U110" s="169" t="str">
        <f>IFERROR(ROUND(U109/$E109,3),"")</f>
        <v/>
      </c>
      <c r="V110" s="170"/>
      <c r="W110" s="169" t="str">
        <f>IFERROR(ROUND(W109/$E109,3),"")</f>
        <v/>
      </c>
      <c r="X110" s="170"/>
      <c r="Y110" s="169" t="str">
        <f>IFERROR(ROUND(Y109/$E109,3),"")</f>
        <v/>
      </c>
      <c r="Z110" s="170"/>
      <c r="AA110" s="169" t="str">
        <f>IFERROR(ROUND(AA109/$E109,3),"")</f>
        <v/>
      </c>
      <c r="AB110" s="170"/>
      <c r="AC110" s="169" t="str">
        <f>IFERROR(ROUND(AC109/$E109,3),"")</f>
        <v/>
      </c>
      <c r="AD110" s="170"/>
      <c r="AE110" s="171">
        <f>G109*H110+I109*J110+K109*L110+M109*N110+O109*P110+Q109*R110+S109*T110+U109*V110+W109*X110+Y109*Z110+AA109*AB110+AC109*AD110</f>
        <v>0</v>
      </c>
      <c r="AF110" s="168"/>
    </row>
    <row r="111" spans="2:32" ht="27" customHeight="1">
      <c r="B111" s="537"/>
      <c r="C111" s="508">
        <f>C37</f>
        <v>0</v>
      </c>
      <c r="D111" s="508">
        <f>D37</f>
        <v>0</v>
      </c>
      <c r="E111" s="510">
        <f>G111+I111+K111+M111+O111+Q111+S111+U111+W111+Y111+AA111+AC111</f>
        <v>0</v>
      </c>
      <c r="F111" s="529"/>
      <c r="G111" s="172"/>
      <c r="H111" s="173"/>
      <c r="I111" s="172"/>
      <c r="J111" s="173"/>
      <c r="K111" s="172"/>
      <c r="L111" s="173"/>
      <c r="M111" s="172"/>
      <c r="N111" s="173"/>
      <c r="O111" s="172"/>
      <c r="P111" s="173"/>
      <c r="Q111" s="172"/>
      <c r="R111" s="173"/>
      <c r="S111" s="172"/>
      <c r="T111" s="173"/>
      <c r="U111" s="172"/>
      <c r="V111" s="173"/>
      <c r="W111" s="172"/>
      <c r="X111" s="173"/>
      <c r="Y111" s="172"/>
      <c r="Z111" s="173"/>
      <c r="AA111" s="172"/>
      <c r="AB111" s="173"/>
      <c r="AC111" s="172"/>
      <c r="AD111" s="173"/>
      <c r="AE111" s="174" t="str">
        <f>IFERROR(ROUNDDOWN(G112*H111+I112*J111+K112*L111+M112*N111+O112*P111+Q112*R111+S112*T111+U112*V111+W112*X111+Y112*Z111+AA112*AB111+AC112*AD111,0),"")</f>
        <v/>
      </c>
      <c r="AF111" s="168" t="str">
        <f>IFERROR(IF(LEN(ROUNDDOWN(AE111,0))&lt;4,ROUNDDOWN(AE111,0),LEFT(ROUNDDOWN(AE111,0),3)*10^(LEN(ROUNDDOWN(AE111,0))-3)),"")</f>
        <v/>
      </c>
    </row>
    <row r="112" spans="2:32" ht="27" customHeight="1">
      <c r="B112" s="537"/>
      <c r="C112" s="509"/>
      <c r="D112" s="509"/>
      <c r="E112" s="511"/>
      <c r="F112" s="532"/>
      <c r="G112" s="175" t="str">
        <f>IFERROR(ROUND(G111/$E111,3),"")</f>
        <v/>
      </c>
      <c r="H112" s="176"/>
      <c r="I112" s="175" t="str">
        <f>IFERROR(ROUND(I111/$E111,3),"")</f>
        <v/>
      </c>
      <c r="J112" s="176"/>
      <c r="K112" s="175" t="str">
        <f>IFERROR(ROUND(K111/$E111,3),"")</f>
        <v/>
      </c>
      <c r="L112" s="176"/>
      <c r="M112" s="175" t="str">
        <f>IFERROR(ROUND(M111/$E111,3),"")</f>
        <v/>
      </c>
      <c r="N112" s="176"/>
      <c r="O112" s="175" t="str">
        <f>IFERROR(ROUND(O111/$E111,3),"")</f>
        <v/>
      </c>
      <c r="P112" s="176"/>
      <c r="Q112" s="175" t="str">
        <f>IFERROR(ROUND(Q111/$E111,3),"")</f>
        <v/>
      </c>
      <c r="R112" s="176"/>
      <c r="S112" s="175" t="str">
        <f>IFERROR(ROUND(S111/$E111,3),"")</f>
        <v/>
      </c>
      <c r="T112" s="176"/>
      <c r="U112" s="175" t="str">
        <f>IFERROR(ROUND(U111/$E111,3),"")</f>
        <v/>
      </c>
      <c r="V112" s="176"/>
      <c r="W112" s="175" t="str">
        <f>IFERROR(ROUND(W111/$E111,3),"")</f>
        <v/>
      </c>
      <c r="X112" s="176"/>
      <c r="Y112" s="175" t="str">
        <f>IFERROR(ROUND(Y111/$E111,3),"")</f>
        <v/>
      </c>
      <c r="Z112" s="176"/>
      <c r="AA112" s="175" t="str">
        <f>IFERROR(ROUND(AA111/$E111,3),"")</f>
        <v/>
      </c>
      <c r="AB112" s="176"/>
      <c r="AC112" s="175" t="str">
        <f>IFERROR(ROUND(AC111/$E111,3),"")</f>
        <v/>
      </c>
      <c r="AD112" s="176"/>
      <c r="AE112" s="177">
        <f>G111*H112+I111*J112+K111*L112+M111*N112+O111*P112+Q111*R112+S111*T112+U111*V112+W111*X112+Y111*Z112+AA111*AB112+AC111*AD112</f>
        <v>0</v>
      </c>
      <c r="AF112" s="168"/>
    </row>
    <row r="113" spans="2:32" ht="27" customHeight="1">
      <c r="B113" s="537"/>
      <c r="C113" s="514">
        <f>C38</f>
        <v>0</v>
      </c>
      <c r="D113" s="514">
        <f>D38</f>
        <v>0</v>
      </c>
      <c r="E113" s="516">
        <f>G113+I113+K113+M113+O113+Q113+S113+U113+W113+Y113+AA113+AC113</f>
        <v>0</v>
      </c>
      <c r="F113" s="534"/>
      <c r="G113" s="178"/>
      <c r="H113" s="179"/>
      <c r="I113" s="178"/>
      <c r="J113" s="179"/>
      <c r="K113" s="178"/>
      <c r="L113" s="179"/>
      <c r="M113" s="178"/>
      <c r="N113" s="179"/>
      <c r="O113" s="178"/>
      <c r="P113" s="179"/>
      <c r="Q113" s="178"/>
      <c r="R113" s="179"/>
      <c r="S113" s="178"/>
      <c r="T113" s="179"/>
      <c r="U113" s="178"/>
      <c r="V113" s="179"/>
      <c r="W113" s="178"/>
      <c r="X113" s="179"/>
      <c r="Y113" s="178"/>
      <c r="Z113" s="179"/>
      <c r="AA113" s="178"/>
      <c r="AB113" s="179"/>
      <c r="AC113" s="178"/>
      <c r="AD113" s="179"/>
      <c r="AE113" s="181" t="str">
        <f>IFERROR(ROUNDDOWN(G114*H113+I114*J113+K114*L113+M114*N113+O114*P113+Q114*R113+S114*T113+U114*V113+W114*X113+Y114*Z113+AA114*AB113+AC114*AD113,0),"")</f>
        <v/>
      </c>
      <c r="AF113" s="168" t="str">
        <f>IFERROR(IF(LEN(ROUNDDOWN(AE113,0))&lt;4,ROUNDDOWN(AE113,0),LEFT(ROUNDDOWN(AE113,0),3)*10^(LEN(ROUNDDOWN(AE113,0))-3)),"")</f>
        <v/>
      </c>
    </row>
    <row r="114" spans="2:32" ht="27" customHeight="1" thickBot="1">
      <c r="B114" s="553"/>
      <c r="C114" s="509"/>
      <c r="D114" s="509"/>
      <c r="E114" s="511"/>
      <c r="F114" s="532"/>
      <c r="G114" s="175" t="str">
        <f>IFERROR(ROUND(G113/$E113,3),"")</f>
        <v/>
      </c>
      <c r="H114" s="176"/>
      <c r="I114" s="175" t="str">
        <f>IFERROR(ROUND(I113/$E113,3),"")</f>
        <v/>
      </c>
      <c r="J114" s="176"/>
      <c r="K114" s="175" t="str">
        <f>IFERROR(ROUND(K113/$E113,3),"")</f>
        <v/>
      </c>
      <c r="L114" s="176"/>
      <c r="M114" s="175" t="str">
        <f>IFERROR(ROUND(M113/$E113,3),"")</f>
        <v/>
      </c>
      <c r="N114" s="176"/>
      <c r="O114" s="175" t="str">
        <f>IFERROR(ROUND(O113/$E113,3),"")</f>
        <v/>
      </c>
      <c r="P114" s="176"/>
      <c r="Q114" s="175" t="str">
        <f>IFERROR(ROUND(Q113/$E113,3),"")</f>
        <v/>
      </c>
      <c r="R114" s="176"/>
      <c r="S114" s="175" t="str">
        <f>IFERROR(ROUND(S113/$E113,3),"")</f>
        <v/>
      </c>
      <c r="T114" s="176"/>
      <c r="U114" s="175" t="str">
        <f>IFERROR(ROUND(U113/$E113,3),"")</f>
        <v/>
      </c>
      <c r="V114" s="176"/>
      <c r="W114" s="175" t="str">
        <f>IFERROR(ROUND(W113/$E113,3),"")</f>
        <v/>
      </c>
      <c r="X114" s="176"/>
      <c r="Y114" s="175" t="str">
        <f>IFERROR(ROUND(Y113/$E113,3),"")</f>
        <v/>
      </c>
      <c r="Z114" s="176"/>
      <c r="AA114" s="175" t="str">
        <f>IFERROR(ROUND(AA113/$E113,3),"")</f>
        <v/>
      </c>
      <c r="AB114" s="176"/>
      <c r="AC114" s="175" t="str">
        <f>IFERROR(ROUND(AC113/$E113,3),"")</f>
        <v/>
      </c>
      <c r="AD114" s="176"/>
      <c r="AE114" s="177">
        <f>G113*H114+I113*J114+K113*L114+M113*N114+O113*P114+Q113*R114+S113*T114+U113*V114+W113*X114+Y113*Z114+AA113*AB114+AC113*AD114</f>
        <v>0</v>
      </c>
      <c r="AF114" s="168"/>
    </row>
    <row r="115" spans="2:32" ht="24.75" customHeight="1">
      <c r="B115" s="550" t="s">
        <v>110</v>
      </c>
      <c r="C115" s="550"/>
      <c r="D115" s="550"/>
      <c r="E115" s="550"/>
      <c r="F115" s="550"/>
      <c r="G115" s="550"/>
      <c r="H115" s="550"/>
      <c r="I115" s="550"/>
      <c r="J115" s="550"/>
      <c r="K115" s="550"/>
      <c r="L115" s="550"/>
      <c r="M115" s="550"/>
      <c r="N115" s="550"/>
      <c r="O115" s="550"/>
    </row>
    <row r="116" spans="2:32" ht="24.75" customHeight="1">
      <c r="B116" s="551"/>
      <c r="C116" s="551"/>
      <c r="D116" s="551"/>
      <c r="E116" s="551"/>
      <c r="F116" s="551"/>
      <c r="G116" s="551"/>
      <c r="H116" s="551"/>
      <c r="I116" s="551"/>
      <c r="J116" s="551"/>
      <c r="K116" s="551"/>
      <c r="L116" s="551"/>
      <c r="M116" s="551"/>
      <c r="N116" s="551"/>
      <c r="O116" s="551"/>
    </row>
  </sheetData>
  <mergeCells count="188">
    <mergeCell ref="C113:C114"/>
    <mergeCell ref="D113:D114"/>
    <mergeCell ref="E113:E114"/>
    <mergeCell ref="F113:F114"/>
    <mergeCell ref="B115:O116"/>
    <mergeCell ref="D109:D110"/>
    <mergeCell ref="E109:E110"/>
    <mergeCell ref="F109:F110"/>
    <mergeCell ref="C111:C112"/>
    <mergeCell ref="D111:D112"/>
    <mergeCell ref="E111:E112"/>
    <mergeCell ref="F111:F112"/>
    <mergeCell ref="B105:B114"/>
    <mergeCell ref="C105:C106"/>
    <mergeCell ref="D105:D106"/>
    <mergeCell ref="E105:E106"/>
    <mergeCell ref="F105:F106"/>
    <mergeCell ref="C107:C108"/>
    <mergeCell ref="D107:D108"/>
    <mergeCell ref="E107:E108"/>
    <mergeCell ref="F107:F108"/>
    <mergeCell ref="C109:C110"/>
    <mergeCell ref="B95:B104"/>
    <mergeCell ref="C95:C96"/>
    <mergeCell ref="D95:D96"/>
    <mergeCell ref="E95:E96"/>
    <mergeCell ref="F95:F96"/>
    <mergeCell ref="C97:C98"/>
    <mergeCell ref="C101:C102"/>
    <mergeCell ref="D101:D102"/>
    <mergeCell ref="E101:E102"/>
    <mergeCell ref="F101:F102"/>
    <mergeCell ref="C103:C104"/>
    <mergeCell ref="D103:D104"/>
    <mergeCell ref="E103:E104"/>
    <mergeCell ref="F103:F104"/>
    <mergeCell ref="D97:D98"/>
    <mergeCell ref="E97:E98"/>
    <mergeCell ref="F97:F98"/>
    <mergeCell ref="C99:C100"/>
    <mergeCell ref="D99:D100"/>
    <mergeCell ref="E99:E100"/>
    <mergeCell ref="F99:F100"/>
    <mergeCell ref="D89:D90"/>
    <mergeCell ref="E89:E90"/>
    <mergeCell ref="F89:F90"/>
    <mergeCell ref="C91:C92"/>
    <mergeCell ref="D91:D92"/>
    <mergeCell ref="E91:E92"/>
    <mergeCell ref="F91:F92"/>
    <mergeCell ref="B85:B94"/>
    <mergeCell ref="C85:C86"/>
    <mergeCell ref="D85:D86"/>
    <mergeCell ref="E85:E86"/>
    <mergeCell ref="F85:F86"/>
    <mergeCell ref="C87:C88"/>
    <mergeCell ref="D87:D88"/>
    <mergeCell ref="E87:E88"/>
    <mergeCell ref="F87:F88"/>
    <mergeCell ref="C89:C90"/>
    <mergeCell ref="C93:C94"/>
    <mergeCell ref="D93:D94"/>
    <mergeCell ref="E93:E94"/>
    <mergeCell ref="F93:F94"/>
    <mergeCell ref="S82:T82"/>
    <mergeCell ref="U82:V82"/>
    <mergeCell ref="W82:X82"/>
    <mergeCell ref="Y82:Z82"/>
    <mergeCell ref="AA82:AB82"/>
    <mergeCell ref="AC82:AD82"/>
    <mergeCell ref="G82:H82"/>
    <mergeCell ref="I82:J82"/>
    <mergeCell ref="K82:L82"/>
    <mergeCell ref="M82:N82"/>
    <mergeCell ref="O82:P82"/>
    <mergeCell ref="Q82:R82"/>
    <mergeCell ref="C82:C84"/>
    <mergeCell ref="D82:D84"/>
    <mergeCell ref="E82:E84"/>
    <mergeCell ref="F82:F84"/>
    <mergeCell ref="D74:D75"/>
    <mergeCell ref="E74:E75"/>
    <mergeCell ref="F74:F75"/>
    <mergeCell ref="C76:C77"/>
    <mergeCell ref="D76:D77"/>
    <mergeCell ref="E76:E77"/>
    <mergeCell ref="F76:F77"/>
    <mergeCell ref="B70:B79"/>
    <mergeCell ref="C70:C71"/>
    <mergeCell ref="D70:D71"/>
    <mergeCell ref="E70:E71"/>
    <mergeCell ref="F70:F71"/>
    <mergeCell ref="C72:C73"/>
    <mergeCell ref="D72:D73"/>
    <mergeCell ref="E72:E73"/>
    <mergeCell ref="F72:F73"/>
    <mergeCell ref="C74:C75"/>
    <mergeCell ref="C78:C79"/>
    <mergeCell ref="D78:D79"/>
    <mergeCell ref="E78:E79"/>
    <mergeCell ref="F78:F79"/>
    <mergeCell ref="S67:T67"/>
    <mergeCell ref="U67:V67"/>
    <mergeCell ref="W67:X67"/>
    <mergeCell ref="Y67:Z67"/>
    <mergeCell ref="AA67:AB67"/>
    <mergeCell ref="AC67:AD67"/>
    <mergeCell ref="G67:H67"/>
    <mergeCell ref="I67:J67"/>
    <mergeCell ref="K67:L67"/>
    <mergeCell ref="M67:N67"/>
    <mergeCell ref="O67:P67"/>
    <mergeCell ref="Q67:R67"/>
    <mergeCell ref="C67:C69"/>
    <mergeCell ref="D67:D69"/>
    <mergeCell ref="E67:E69"/>
    <mergeCell ref="F67:F69"/>
    <mergeCell ref="D59:D60"/>
    <mergeCell ref="E59:E60"/>
    <mergeCell ref="F59:F60"/>
    <mergeCell ref="C61:C62"/>
    <mergeCell ref="D61:D62"/>
    <mergeCell ref="E61:E62"/>
    <mergeCell ref="F61:F62"/>
    <mergeCell ref="B55:B64"/>
    <mergeCell ref="C55:C56"/>
    <mergeCell ref="D55:D56"/>
    <mergeCell ref="E55:E56"/>
    <mergeCell ref="F55:F56"/>
    <mergeCell ref="C57:C58"/>
    <mergeCell ref="D57:D58"/>
    <mergeCell ref="E57:E58"/>
    <mergeCell ref="F57:F58"/>
    <mergeCell ref="C59:C60"/>
    <mergeCell ref="C63:C64"/>
    <mergeCell ref="D63:D64"/>
    <mergeCell ref="E63:E64"/>
    <mergeCell ref="F63:F64"/>
    <mergeCell ref="AA52:AB52"/>
    <mergeCell ref="AC52:AD52"/>
    <mergeCell ref="AE52:AE53"/>
    <mergeCell ref="I52:J52"/>
    <mergeCell ref="K52:L52"/>
    <mergeCell ref="M52:N52"/>
    <mergeCell ref="O52:P52"/>
    <mergeCell ref="Q52:R52"/>
    <mergeCell ref="S52:T52"/>
    <mergeCell ref="N40:O40"/>
    <mergeCell ref="B42:O47"/>
    <mergeCell ref="F50:J51"/>
    <mergeCell ref="Y51:Z51"/>
    <mergeCell ref="B52:B54"/>
    <mergeCell ref="C52:C54"/>
    <mergeCell ref="D52:D54"/>
    <mergeCell ref="E52:E54"/>
    <mergeCell ref="F52:F54"/>
    <mergeCell ref="G52:H52"/>
    <mergeCell ref="U52:V52"/>
    <mergeCell ref="W52:X52"/>
    <mergeCell ref="Y52:Z52"/>
    <mergeCell ref="B22:B27"/>
    <mergeCell ref="O22:O27"/>
    <mergeCell ref="B28:B33"/>
    <mergeCell ref="O28:O33"/>
    <mergeCell ref="B34:B39"/>
    <mergeCell ref="O34:O39"/>
    <mergeCell ref="N6:N7"/>
    <mergeCell ref="O6:O8"/>
    <mergeCell ref="B10:B15"/>
    <mergeCell ref="O10:O15"/>
    <mergeCell ref="B16:B21"/>
    <mergeCell ref="O16:O21"/>
    <mergeCell ref="H6:H7"/>
    <mergeCell ref="I6:I7"/>
    <mergeCell ref="J6:J7"/>
    <mergeCell ref="K6:K7"/>
    <mergeCell ref="L6:L7"/>
    <mergeCell ref="M6:M7"/>
    <mergeCell ref="C3:D3"/>
    <mergeCell ref="F3:G3"/>
    <mergeCell ref="K3:L3"/>
    <mergeCell ref="N3:O3"/>
    <mergeCell ref="B6:B7"/>
    <mergeCell ref="C6:C7"/>
    <mergeCell ref="D6:D7"/>
    <mergeCell ref="E6:E7"/>
    <mergeCell ref="F6:F7"/>
    <mergeCell ref="G6:G7"/>
  </mergeCells>
  <phoneticPr fontId="1"/>
  <printOptions horizontalCentered="1"/>
  <pageMargins left="0.19685039370078741" right="0" top="0.59055118110236227" bottom="0" header="0.31496062992125984" footer="0.31496062992125984"/>
  <pageSetup paperSize="8" scale="49" orientation="landscape" r:id="rId1"/>
  <rowBreaks count="1" manualBreakCount="1">
    <brk id="49" max="3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16" sqref="G16"/>
    </sheetView>
  </sheetViews>
  <sheetFormatPr defaultRowHeight="13.5"/>
  <sheetData/>
  <phoneticPr fontId="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zoomScaleNormal="100" zoomScaleSheetLayoutView="85" workbookViewId="0">
      <selection activeCell="A15" sqref="A15:K15"/>
    </sheetView>
  </sheetViews>
  <sheetFormatPr defaultRowHeight="18.75" customHeight="1"/>
  <cols>
    <col min="1" max="1" width="8.625" style="336" customWidth="1"/>
    <col min="2" max="2" width="6.625" style="336" customWidth="1"/>
    <col min="3" max="3" width="3.625" style="336" customWidth="1"/>
    <col min="4" max="4" width="5.625" style="336" customWidth="1"/>
    <col min="5" max="8" width="10.625" style="336" customWidth="1"/>
    <col min="9" max="9" width="7.625" style="336" customWidth="1"/>
    <col min="10" max="11" width="10.625" style="336" customWidth="1"/>
    <col min="12" max="16384" width="9" style="336"/>
  </cols>
  <sheetData>
    <row r="1" spans="1:11" s="337" customFormat="1" ht="15.4" customHeight="1">
      <c r="A1" s="336"/>
      <c r="B1" s="336"/>
      <c r="C1" s="336"/>
      <c r="D1" s="336"/>
      <c r="E1" s="336"/>
      <c r="F1" s="336"/>
      <c r="G1" s="336"/>
      <c r="H1" s="336"/>
      <c r="I1" s="336"/>
      <c r="J1" s="336"/>
      <c r="K1" s="336" t="s">
        <v>135</v>
      </c>
    </row>
    <row r="2" spans="1:11" s="337" customFormat="1" ht="15.4" customHeight="1">
      <c r="A2" s="336"/>
      <c r="B2" s="336"/>
      <c r="C2" s="336"/>
      <c r="D2" s="336"/>
      <c r="E2" s="336"/>
      <c r="F2" s="336"/>
      <c r="G2" s="336"/>
      <c r="H2" s="336"/>
      <c r="I2" s="336"/>
      <c r="J2" s="558" t="s">
        <v>284</v>
      </c>
      <c r="K2" s="558"/>
    </row>
    <row r="3" spans="1:11" s="337" customFormat="1" ht="15.4" customHeight="1">
      <c r="A3" s="336"/>
      <c r="B3" s="336"/>
      <c r="C3" s="336"/>
      <c r="D3" s="336"/>
      <c r="E3" s="336"/>
      <c r="F3" s="336"/>
      <c r="G3" s="336"/>
      <c r="H3" s="336"/>
      <c r="I3" s="336"/>
      <c r="J3" s="338"/>
      <c r="K3" s="338"/>
    </row>
    <row r="4" spans="1:11" s="337" customFormat="1" ht="15.4" customHeight="1">
      <c r="A4" s="559" t="s">
        <v>136</v>
      </c>
      <c r="B4" s="559"/>
      <c r="C4" s="559"/>
      <c r="D4" s="559"/>
      <c r="E4" s="559"/>
      <c r="F4" s="559"/>
      <c r="G4" s="559"/>
      <c r="H4" s="559"/>
      <c r="I4" s="559"/>
      <c r="J4" s="559"/>
      <c r="K4" s="559"/>
    </row>
    <row r="5" spans="1:11" s="337" customFormat="1" ht="15.4" customHeight="1">
      <c r="A5" s="339" t="s">
        <v>4</v>
      </c>
      <c r="B5" s="338"/>
      <c r="C5" s="338"/>
      <c r="D5" s="338"/>
      <c r="E5" s="338"/>
      <c r="F5" s="338"/>
      <c r="G5" s="338"/>
      <c r="H5" s="338"/>
      <c r="I5" s="338"/>
      <c r="J5" s="338"/>
      <c r="K5" s="338"/>
    </row>
    <row r="6" spans="1:11" s="337" customFormat="1" ht="15.4" customHeight="1">
      <c r="A6" s="557" t="s">
        <v>277</v>
      </c>
      <c r="B6" s="557"/>
      <c r="C6" s="557"/>
      <c r="D6" s="557"/>
      <c r="E6" s="560"/>
      <c r="F6" s="338"/>
      <c r="G6" s="338"/>
      <c r="H6" s="338"/>
      <c r="I6" s="338"/>
      <c r="J6" s="338"/>
      <c r="K6" s="338"/>
    </row>
    <row r="7" spans="1:11" s="337" customFormat="1" ht="15.4" customHeight="1">
      <c r="A7" s="339"/>
      <c r="B7" s="338"/>
      <c r="C7" s="338"/>
      <c r="D7" s="338"/>
      <c r="E7" s="338"/>
      <c r="F7" s="338"/>
      <c r="G7" s="338"/>
      <c r="H7" s="338"/>
      <c r="I7" s="338"/>
      <c r="J7" s="338"/>
      <c r="K7" s="338"/>
    </row>
    <row r="8" spans="1:11" s="337" customFormat="1" ht="15.4" customHeight="1">
      <c r="A8" s="339"/>
      <c r="B8" s="338"/>
      <c r="C8" s="338"/>
      <c r="D8" s="338"/>
      <c r="E8" s="338"/>
      <c r="F8" s="338"/>
      <c r="G8" s="340" t="s">
        <v>8</v>
      </c>
      <c r="H8" s="341"/>
      <c r="I8" s="341"/>
      <c r="J8" s="341"/>
      <c r="K8" s="342"/>
    </row>
    <row r="9" spans="1:11" s="337" customFormat="1" ht="15.4" customHeight="1">
      <c r="A9" s="339"/>
      <c r="B9" s="338"/>
      <c r="C9" s="338"/>
      <c r="D9" s="338"/>
      <c r="E9" s="338"/>
      <c r="F9" s="338"/>
      <c r="G9" s="343" t="s">
        <v>10</v>
      </c>
      <c r="H9" s="336"/>
      <c r="I9" s="557" t="s">
        <v>112</v>
      </c>
      <c r="J9" s="557"/>
      <c r="K9" s="557"/>
    </row>
    <row r="10" spans="1:11" s="337" customFormat="1" ht="15.4" customHeight="1">
      <c r="A10" s="339"/>
      <c r="B10" s="338"/>
      <c r="C10" s="338"/>
      <c r="D10" s="338"/>
      <c r="E10" s="338"/>
      <c r="F10" s="338"/>
      <c r="G10" s="343" t="s">
        <v>12</v>
      </c>
      <c r="H10" s="336"/>
      <c r="I10" s="557" t="s">
        <v>113</v>
      </c>
      <c r="J10" s="557"/>
      <c r="K10" s="557"/>
    </row>
    <row r="11" spans="1:11" s="337" customFormat="1" ht="15.4" customHeight="1">
      <c r="A11" s="336"/>
      <c r="B11" s="336"/>
      <c r="C11" s="336"/>
      <c r="D11" s="336"/>
      <c r="E11" s="336"/>
      <c r="F11" s="336"/>
      <c r="G11" s="336"/>
      <c r="H11" s="336"/>
      <c r="I11" s="336"/>
      <c r="J11" s="336"/>
      <c r="K11" s="336"/>
    </row>
    <row r="12" spans="1:11" s="337" customFormat="1" ht="15.4" customHeight="1">
      <c r="A12" s="339" t="s">
        <v>137</v>
      </c>
      <c r="B12" s="336"/>
      <c r="C12" s="336"/>
      <c r="D12" s="336"/>
      <c r="E12" s="336"/>
      <c r="F12" s="336"/>
      <c r="G12" s="336"/>
      <c r="H12" s="336"/>
      <c r="I12" s="336"/>
      <c r="J12" s="336"/>
      <c r="K12" s="336"/>
    </row>
    <row r="13" spans="1:11" s="337" customFormat="1" ht="15.4" customHeight="1">
      <c r="A13" s="336"/>
      <c r="B13" s="336"/>
      <c r="C13" s="336"/>
      <c r="D13" s="336"/>
      <c r="E13" s="336"/>
      <c r="F13" s="336"/>
      <c r="G13" s="336"/>
      <c r="H13" s="336"/>
      <c r="I13" s="336"/>
      <c r="J13" s="336"/>
      <c r="K13" s="336"/>
    </row>
    <row r="14" spans="1:11" s="337" customFormat="1" ht="15.4" customHeight="1">
      <c r="A14" s="336"/>
      <c r="B14" s="556" t="s">
        <v>17</v>
      </c>
      <c r="C14" s="556"/>
      <c r="D14" s="557" t="s">
        <v>276</v>
      </c>
      <c r="E14" s="557"/>
      <c r="F14" s="557"/>
      <c r="G14" s="557"/>
      <c r="H14" s="557"/>
      <c r="I14" s="557"/>
      <c r="J14" s="557"/>
      <c r="K14" s="557"/>
    </row>
    <row r="15" spans="1:11" s="337" customFormat="1" ht="15.4" customHeight="1">
      <c r="A15" s="561" t="s">
        <v>20</v>
      </c>
      <c r="B15" s="561"/>
      <c r="C15" s="561"/>
      <c r="D15" s="561"/>
      <c r="E15" s="561"/>
      <c r="F15" s="561"/>
      <c r="G15" s="561"/>
      <c r="H15" s="561"/>
      <c r="I15" s="561"/>
      <c r="J15" s="561"/>
      <c r="K15" s="561"/>
    </row>
    <row r="16" spans="1:11" ht="23.25" customHeight="1" thickBot="1">
      <c r="A16" s="345" t="s">
        <v>114</v>
      </c>
      <c r="B16" s="345" t="s">
        <v>22</v>
      </c>
      <c r="C16" s="345" t="s">
        <v>23</v>
      </c>
      <c r="D16" s="345" t="s">
        <v>24</v>
      </c>
      <c r="E16" s="345" t="s">
        <v>25</v>
      </c>
      <c r="F16" s="345" t="s">
        <v>138</v>
      </c>
      <c r="G16" s="345" t="s">
        <v>27</v>
      </c>
      <c r="H16" s="345" t="s">
        <v>28</v>
      </c>
      <c r="I16" s="345" t="s">
        <v>29</v>
      </c>
      <c r="J16" s="345" t="s">
        <v>30</v>
      </c>
      <c r="K16" s="345" t="s">
        <v>31</v>
      </c>
    </row>
    <row r="17" spans="1:11" ht="15.4" customHeight="1" thickTop="1">
      <c r="A17" s="346"/>
      <c r="B17" s="347"/>
      <c r="C17" s="348"/>
      <c r="D17" s="349"/>
      <c r="E17" s="348"/>
      <c r="F17" s="350"/>
      <c r="G17" s="348"/>
      <c r="H17" s="348"/>
      <c r="I17" s="348"/>
      <c r="J17" s="348"/>
      <c r="K17" s="348"/>
    </row>
    <row r="18" spans="1:11" ht="15.4" customHeight="1">
      <c r="A18" s="242"/>
      <c r="B18" s="243"/>
      <c r="C18" s="244"/>
      <c r="D18" s="245"/>
      <c r="E18" s="246"/>
      <c r="F18" s="246">
        <v>0</v>
      </c>
      <c r="G18" s="246"/>
      <c r="H18" s="246">
        <v>0</v>
      </c>
      <c r="I18" s="244"/>
      <c r="J18" s="246">
        <v>0</v>
      </c>
      <c r="K18" s="246"/>
    </row>
    <row r="19" spans="1:11" ht="15.4" customHeight="1">
      <c r="A19" s="242"/>
      <c r="B19" s="242"/>
      <c r="C19" s="246"/>
      <c r="D19" s="245"/>
      <c r="E19" s="246"/>
      <c r="F19" s="246"/>
      <c r="G19" s="246"/>
      <c r="H19" s="246"/>
      <c r="I19" s="246"/>
      <c r="J19" s="246"/>
      <c r="K19" s="246"/>
    </row>
    <row r="20" spans="1:11" ht="15.4" customHeight="1">
      <c r="A20" s="242"/>
      <c r="B20" s="243"/>
      <c r="C20" s="244"/>
      <c r="D20" s="245"/>
      <c r="E20" s="246"/>
      <c r="F20" s="246">
        <v>0</v>
      </c>
      <c r="G20" s="246"/>
      <c r="H20" s="246">
        <v>0</v>
      </c>
      <c r="I20" s="244"/>
      <c r="J20" s="246">
        <v>0</v>
      </c>
      <c r="K20" s="246"/>
    </row>
    <row r="21" spans="1:11" ht="15.4" customHeight="1">
      <c r="A21" s="242"/>
      <c r="B21" s="242"/>
      <c r="C21" s="246"/>
      <c r="D21" s="245"/>
      <c r="E21" s="246"/>
      <c r="F21" s="246"/>
      <c r="G21" s="246"/>
      <c r="H21" s="246"/>
      <c r="I21" s="246"/>
      <c r="J21" s="246"/>
      <c r="K21" s="246"/>
    </row>
    <row r="22" spans="1:11" ht="15.4" customHeight="1">
      <c r="A22" s="242"/>
      <c r="B22" s="243"/>
      <c r="C22" s="244"/>
      <c r="D22" s="245"/>
      <c r="E22" s="246"/>
      <c r="F22" s="246">
        <v>0</v>
      </c>
      <c r="G22" s="246"/>
      <c r="H22" s="246">
        <v>0</v>
      </c>
      <c r="I22" s="244"/>
      <c r="J22" s="246">
        <v>0</v>
      </c>
      <c r="K22" s="246"/>
    </row>
    <row r="23" spans="1:11" ht="15.4" customHeight="1">
      <c r="A23" s="242"/>
      <c r="B23" s="242"/>
      <c r="C23" s="246"/>
      <c r="D23" s="245"/>
      <c r="E23" s="246"/>
      <c r="F23" s="351" t="s">
        <v>121</v>
      </c>
      <c r="G23" s="246"/>
      <c r="H23" s="352" t="s">
        <v>122</v>
      </c>
      <c r="I23" s="246"/>
      <c r="J23" s="246"/>
      <c r="K23" s="246"/>
    </row>
    <row r="24" spans="1:11" ht="15.4" customHeight="1">
      <c r="A24" s="353" t="s">
        <v>278</v>
      </c>
      <c r="B24" s="354" t="s">
        <v>123</v>
      </c>
      <c r="C24" s="244"/>
      <c r="D24" s="245"/>
      <c r="E24" s="246"/>
      <c r="F24" s="246">
        <v>0</v>
      </c>
      <c r="G24" s="246"/>
      <c r="H24" s="246">
        <v>0</v>
      </c>
      <c r="I24" s="355"/>
      <c r="J24" s="246">
        <v>0</v>
      </c>
      <c r="K24" s="356"/>
    </row>
    <row r="25" spans="1:11" ht="15.4" customHeight="1">
      <c r="A25" s="242"/>
      <c r="B25" s="242"/>
      <c r="C25" s="246"/>
      <c r="D25" s="245"/>
      <c r="E25" s="246"/>
      <c r="F25" s="246"/>
      <c r="H25" s="246"/>
      <c r="I25" s="246"/>
      <c r="J25" s="246"/>
      <c r="K25" s="246"/>
    </row>
    <row r="26" spans="1:11" ht="15.4" customHeight="1">
      <c r="A26" s="242"/>
      <c r="B26" s="242"/>
      <c r="C26" s="244"/>
      <c r="D26" s="245"/>
      <c r="E26" s="246"/>
      <c r="F26" s="246">
        <v>0</v>
      </c>
      <c r="G26" s="246"/>
      <c r="H26" s="246">
        <v>0</v>
      </c>
      <c r="I26" s="244"/>
      <c r="J26" s="246">
        <v>0</v>
      </c>
      <c r="K26" s="246"/>
    </row>
    <row r="27" spans="1:11" ht="15.4" customHeight="1">
      <c r="A27" s="242"/>
      <c r="B27" s="242"/>
      <c r="C27" s="244"/>
      <c r="D27" s="245"/>
      <c r="E27" s="246"/>
      <c r="F27" s="246"/>
      <c r="G27" s="246"/>
      <c r="H27" s="246"/>
      <c r="I27" s="244"/>
      <c r="J27" s="246"/>
      <c r="K27" s="246"/>
    </row>
    <row r="28" spans="1:11" ht="15.4" customHeight="1">
      <c r="A28" s="242"/>
      <c r="B28" s="242"/>
      <c r="C28" s="244"/>
      <c r="D28" s="245"/>
      <c r="E28" s="246"/>
      <c r="F28" s="246">
        <v>0</v>
      </c>
      <c r="G28" s="246"/>
      <c r="H28" s="246">
        <v>0</v>
      </c>
      <c r="I28" s="244"/>
      <c r="J28" s="246">
        <v>0</v>
      </c>
      <c r="K28" s="246"/>
    </row>
    <row r="29" spans="1:11" ht="15.4" customHeight="1">
      <c r="A29" s="357"/>
      <c r="B29" s="242"/>
      <c r="C29" s="246"/>
      <c r="D29" s="245"/>
      <c r="E29" s="246"/>
      <c r="F29" s="351" t="s">
        <v>121</v>
      </c>
      <c r="G29" s="246"/>
      <c r="H29" s="352" t="s">
        <v>122</v>
      </c>
      <c r="I29" s="246"/>
      <c r="J29" s="246"/>
      <c r="K29" s="246"/>
    </row>
    <row r="30" spans="1:11" ht="15.4" customHeight="1">
      <c r="A30" s="358" t="s">
        <v>278</v>
      </c>
      <c r="B30" s="359" t="s">
        <v>123</v>
      </c>
      <c r="C30" s="360"/>
      <c r="D30" s="361"/>
      <c r="E30" s="362"/>
      <c r="F30" s="362">
        <v>0</v>
      </c>
      <c r="G30" s="362"/>
      <c r="H30" s="362">
        <v>0</v>
      </c>
      <c r="I30" s="363"/>
      <c r="J30" s="362">
        <v>0</v>
      </c>
      <c r="K30" s="364"/>
    </row>
    <row r="31" spans="1:11" ht="15.4" customHeight="1">
      <c r="A31" s="357"/>
      <c r="B31" s="242"/>
      <c r="C31" s="246"/>
      <c r="D31" s="245"/>
      <c r="E31" s="246"/>
      <c r="F31" s="246"/>
      <c r="G31" s="246"/>
      <c r="H31" s="246"/>
      <c r="I31" s="246"/>
      <c r="J31" s="246"/>
      <c r="K31" s="246"/>
    </row>
    <row r="32" spans="1:11" ht="15.4" customHeight="1">
      <c r="A32" s="562" t="s">
        <v>126</v>
      </c>
      <c r="B32" s="562"/>
      <c r="C32" s="365"/>
      <c r="D32" s="366"/>
      <c r="E32" s="365"/>
      <c r="F32" s="365">
        <v>0</v>
      </c>
      <c r="G32" s="365"/>
      <c r="H32" s="365">
        <v>0</v>
      </c>
      <c r="I32" s="365"/>
      <c r="J32" s="365">
        <v>0</v>
      </c>
      <c r="K32" s="365"/>
    </row>
    <row r="33" spans="1:11" ht="15.4" customHeight="1">
      <c r="A33" s="242"/>
      <c r="B33" s="242"/>
      <c r="C33" s="246"/>
      <c r="D33" s="245"/>
      <c r="E33" s="246"/>
      <c r="F33" s="246"/>
      <c r="G33" s="246"/>
      <c r="H33" s="246"/>
      <c r="I33" s="246"/>
      <c r="J33" s="246"/>
      <c r="K33" s="246"/>
    </row>
    <row r="34" spans="1:11" ht="15.4" customHeight="1">
      <c r="A34" s="243"/>
      <c r="B34" s="243"/>
      <c r="C34" s="367"/>
      <c r="D34" s="368"/>
      <c r="E34" s="369"/>
      <c r="F34" s="369">
        <v>0</v>
      </c>
      <c r="G34" s="369"/>
      <c r="H34" s="369">
        <v>0</v>
      </c>
      <c r="I34" s="367"/>
      <c r="J34" s="369">
        <v>0</v>
      </c>
      <c r="K34" s="246"/>
    </row>
    <row r="35" spans="1:11" ht="15.4" customHeight="1">
      <c r="A35" s="242"/>
      <c r="B35" s="242"/>
      <c r="C35" s="246"/>
      <c r="D35" s="245"/>
      <c r="E35" s="246"/>
      <c r="F35" s="246"/>
      <c r="G35" s="246"/>
      <c r="H35" s="246"/>
      <c r="I35" s="246"/>
      <c r="J35" s="246"/>
      <c r="K35" s="246"/>
    </row>
    <row r="36" spans="1:11" ht="15.4" customHeight="1">
      <c r="A36" s="243"/>
      <c r="B36" s="243"/>
      <c r="C36" s="367"/>
      <c r="D36" s="368"/>
      <c r="E36" s="369"/>
      <c r="F36" s="369">
        <v>0</v>
      </c>
      <c r="G36" s="369"/>
      <c r="H36" s="369">
        <v>0</v>
      </c>
      <c r="I36" s="367"/>
      <c r="J36" s="369">
        <v>0</v>
      </c>
      <c r="K36" s="246"/>
    </row>
    <row r="37" spans="1:11" ht="15.4" customHeight="1">
      <c r="A37" s="242"/>
      <c r="B37" s="242"/>
      <c r="C37" s="246"/>
      <c r="D37" s="245"/>
      <c r="E37" s="246"/>
      <c r="F37" s="246"/>
      <c r="G37" s="246"/>
      <c r="H37" s="246"/>
      <c r="I37" s="246"/>
      <c r="J37" s="246"/>
      <c r="K37" s="246"/>
    </row>
    <row r="38" spans="1:11" ht="15.4" customHeight="1">
      <c r="A38" s="243"/>
      <c r="B38" s="243"/>
      <c r="C38" s="367"/>
      <c r="D38" s="368"/>
      <c r="E38" s="369"/>
      <c r="F38" s="369">
        <v>0</v>
      </c>
      <c r="G38" s="369"/>
      <c r="H38" s="369">
        <v>0</v>
      </c>
      <c r="I38" s="367"/>
      <c r="J38" s="369">
        <v>0</v>
      </c>
      <c r="K38" s="246"/>
    </row>
    <row r="39" spans="1:11" ht="15.4" customHeight="1">
      <c r="A39" s="357"/>
      <c r="B39" s="242"/>
      <c r="C39" s="246"/>
      <c r="D39" s="245"/>
      <c r="E39" s="246"/>
      <c r="F39" s="351" t="s">
        <v>121</v>
      </c>
      <c r="G39" s="246"/>
      <c r="H39" s="352" t="s">
        <v>122</v>
      </c>
      <c r="I39" s="246"/>
      <c r="J39" s="246"/>
      <c r="K39" s="246"/>
    </row>
    <row r="40" spans="1:11" ht="15.4" customHeight="1">
      <c r="A40" s="562" t="s">
        <v>132</v>
      </c>
      <c r="B40" s="562"/>
      <c r="C40" s="365"/>
      <c r="D40" s="370"/>
      <c r="E40" s="365"/>
      <c r="F40" s="365">
        <v>0</v>
      </c>
      <c r="G40" s="365"/>
      <c r="H40" s="365">
        <v>0</v>
      </c>
      <c r="I40" s="371"/>
      <c r="J40" s="365">
        <v>0</v>
      </c>
      <c r="K40" s="372"/>
    </row>
    <row r="41" spans="1:11" ht="15.4" customHeight="1">
      <c r="A41" s="242"/>
      <c r="B41" s="242"/>
      <c r="C41" s="244"/>
      <c r="D41" s="245"/>
      <c r="E41" s="246"/>
      <c r="F41" s="246"/>
      <c r="G41" s="246"/>
      <c r="H41" s="246"/>
      <c r="I41" s="244"/>
      <c r="J41" s="246"/>
      <c r="K41" s="246"/>
    </row>
    <row r="42" spans="1:11" ht="15.4" customHeight="1">
      <c r="A42" s="242"/>
      <c r="B42" s="242"/>
      <c r="C42" s="244"/>
      <c r="D42" s="245"/>
      <c r="E42" s="246"/>
      <c r="F42" s="246"/>
      <c r="G42" s="246"/>
      <c r="H42" s="246"/>
      <c r="I42" s="244"/>
      <c r="J42" s="246"/>
      <c r="K42" s="246"/>
    </row>
    <row r="43" spans="1:11" ht="15.4" customHeight="1">
      <c r="A43" s="357"/>
      <c r="B43" s="354"/>
      <c r="C43" s="246"/>
      <c r="D43" s="244"/>
      <c r="E43" s="246"/>
      <c r="F43" s="246"/>
      <c r="G43" s="246"/>
      <c r="H43" s="246"/>
      <c r="I43" s="246"/>
      <c r="J43" s="246"/>
      <c r="K43" s="246"/>
    </row>
    <row r="44" spans="1:11" ht="15.4" customHeight="1">
      <c r="A44" s="563" t="s">
        <v>53</v>
      </c>
      <c r="B44" s="564"/>
      <c r="C44" s="246"/>
      <c r="D44" s="244"/>
      <c r="E44" s="246"/>
      <c r="F44" s="246"/>
      <c r="G44" s="246"/>
      <c r="H44" s="246"/>
      <c r="I44" s="246"/>
      <c r="J44" s="246">
        <v>0</v>
      </c>
      <c r="K44" s="246"/>
    </row>
    <row r="45" spans="1:11" ht="15.4" customHeight="1">
      <c r="A45" s="373"/>
      <c r="B45" s="374"/>
      <c r="C45" s="246"/>
      <c r="D45" s="244"/>
      <c r="E45" s="246"/>
      <c r="F45" s="246"/>
      <c r="G45" s="246"/>
      <c r="H45" s="246"/>
      <c r="I45" s="246"/>
      <c r="J45" s="246"/>
      <c r="K45" s="246"/>
    </row>
    <row r="46" spans="1:11" ht="15.4" customHeight="1">
      <c r="A46" s="563" t="s">
        <v>133</v>
      </c>
      <c r="B46" s="564"/>
      <c r="C46" s="565">
        <v>0</v>
      </c>
      <c r="D46" s="565"/>
      <c r="E46" s="244" t="s">
        <v>83</v>
      </c>
      <c r="F46" s="375"/>
      <c r="G46" s="376"/>
      <c r="H46" s="246"/>
      <c r="I46" s="244" t="s">
        <v>19</v>
      </c>
      <c r="J46" s="246">
        <v>0</v>
      </c>
      <c r="K46" s="246"/>
    </row>
    <row r="47" spans="1:11" ht="15.4" customHeight="1">
      <c r="A47" s="377"/>
      <c r="B47" s="377"/>
      <c r="C47" s="244"/>
      <c r="D47" s="244"/>
      <c r="E47" s="244"/>
      <c r="F47" s="375"/>
      <c r="G47" s="376"/>
      <c r="H47" s="246"/>
      <c r="I47" s="244"/>
      <c r="J47" s="246"/>
      <c r="K47" s="246"/>
    </row>
    <row r="48" spans="1:11" ht="15.4" customHeight="1">
      <c r="A48" s="377"/>
      <c r="B48" s="377"/>
      <c r="C48" s="244"/>
      <c r="D48" s="244"/>
      <c r="E48" s="244"/>
      <c r="F48" s="375"/>
      <c r="G48" s="376"/>
      <c r="H48" s="246"/>
      <c r="I48" s="244"/>
      <c r="J48" s="246"/>
      <c r="K48" s="246"/>
    </row>
    <row r="49" spans="1:11" ht="15.4" customHeight="1">
      <c r="A49" s="377"/>
      <c r="B49" s="377"/>
      <c r="C49" s="244"/>
      <c r="D49" s="244"/>
      <c r="E49" s="244"/>
      <c r="F49" s="375"/>
      <c r="G49" s="376"/>
      <c r="H49" s="246"/>
      <c r="I49" s="244"/>
      <c r="J49" s="246"/>
      <c r="K49" s="246"/>
    </row>
    <row r="50" spans="1:11" ht="15.4" customHeight="1" thickBot="1">
      <c r="A50" s="378"/>
      <c r="B50" s="378"/>
      <c r="C50" s="379"/>
      <c r="D50" s="379"/>
      <c r="E50" s="378"/>
      <c r="F50" s="378"/>
      <c r="G50" s="380"/>
      <c r="H50" s="381"/>
      <c r="I50" s="382"/>
      <c r="J50" s="383"/>
      <c r="K50" s="381"/>
    </row>
    <row r="51" spans="1:11" ht="15.4" customHeight="1">
      <c r="A51" s="384" t="s">
        <v>33</v>
      </c>
      <c r="B51" s="385"/>
      <c r="C51" s="385"/>
      <c r="D51" s="385"/>
      <c r="E51" s="385"/>
      <c r="F51" s="385"/>
      <c r="G51" s="385"/>
      <c r="H51" s="385"/>
      <c r="I51" s="385"/>
      <c r="J51" s="385"/>
      <c r="K51" s="385"/>
    </row>
    <row r="52" spans="1:11" ht="15.4" customHeight="1">
      <c r="A52" s="567" t="s">
        <v>139</v>
      </c>
      <c r="B52" s="567"/>
      <c r="C52" s="567"/>
      <c r="D52" s="567"/>
      <c r="E52" s="567"/>
      <c r="F52" s="567"/>
      <c r="G52" s="567"/>
      <c r="H52" s="567"/>
      <c r="I52" s="567"/>
      <c r="J52" s="567"/>
      <c r="K52" s="567"/>
    </row>
    <row r="53" spans="1:11" ht="15.4" customHeight="1">
      <c r="A53" s="567"/>
      <c r="B53" s="567"/>
      <c r="C53" s="567"/>
      <c r="D53" s="567"/>
      <c r="E53" s="567"/>
      <c r="F53" s="567"/>
      <c r="G53" s="567"/>
      <c r="H53" s="567"/>
      <c r="I53" s="567"/>
      <c r="J53" s="567"/>
      <c r="K53" s="567"/>
    </row>
    <row r="54" spans="1:11" ht="15.4" customHeight="1">
      <c r="A54" s="567"/>
      <c r="B54" s="567"/>
      <c r="C54" s="567"/>
      <c r="D54" s="567"/>
      <c r="E54" s="567"/>
      <c r="F54" s="567"/>
      <c r="G54" s="567"/>
      <c r="H54" s="567"/>
      <c r="I54" s="567"/>
      <c r="J54" s="567"/>
      <c r="K54" s="567"/>
    </row>
    <row r="55" spans="1:11" ht="15.4" customHeight="1">
      <c r="A55" s="567"/>
      <c r="B55" s="567"/>
      <c r="C55" s="567"/>
      <c r="D55" s="567"/>
      <c r="E55" s="567"/>
      <c r="F55" s="567"/>
      <c r="G55" s="567"/>
      <c r="H55" s="567"/>
      <c r="I55" s="567"/>
      <c r="J55" s="567"/>
      <c r="K55" s="567"/>
    </row>
    <row r="56" spans="1:11" ht="15.6" customHeight="1">
      <c r="A56" s="386"/>
      <c r="B56" s="386"/>
      <c r="C56" s="386"/>
      <c r="D56" s="386"/>
      <c r="E56" s="386"/>
      <c r="F56" s="386"/>
      <c r="G56" s="386"/>
      <c r="H56" s="386"/>
      <c r="I56" s="386"/>
      <c r="J56" s="386"/>
      <c r="K56" s="386"/>
    </row>
    <row r="57" spans="1:11" ht="15.6" customHeight="1">
      <c r="A57" s="387" t="s">
        <v>1</v>
      </c>
    </row>
    <row r="58" spans="1:11" ht="15.6" customHeight="1">
      <c r="A58" s="388" t="s">
        <v>3</v>
      </c>
      <c r="I58" s="568"/>
      <c r="J58" s="568"/>
      <c r="K58" s="389"/>
    </row>
    <row r="59" spans="1:11" ht="15.6" customHeight="1">
      <c r="A59" s="388" t="s">
        <v>5</v>
      </c>
      <c r="I59" s="568"/>
      <c r="J59" s="569"/>
    </row>
    <row r="60" spans="1:11" ht="15.6" customHeight="1">
      <c r="A60" s="388" t="s">
        <v>6</v>
      </c>
      <c r="I60" s="568"/>
      <c r="J60" s="568"/>
    </row>
    <row r="61" spans="1:11" ht="15.6" customHeight="1">
      <c r="A61" s="388" t="s">
        <v>7</v>
      </c>
      <c r="I61" s="568">
        <v>0</v>
      </c>
      <c r="J61" s="568"/>
    </row>
    <row r="62" spans="1:11" ht="15.6" customHeight="1">
      <c r="A62" s="388" t="s">
        <v>9</v>
      </c>
      <c r="I62" s="568">
        <v>0</v>
      </c>
      <c r="J62" s="568"/>
    </row>
    <row r="63" spans="1:11" ht="15.6" customHeight="1">
      <c r="A63" s="388" t="s">
        <v>11</v>
      </c>
      <c r="I63" s="568">
        <v>0</v>
      </c>
      <c r="J63" s="568"/>
    </row>
    <row r="64" spans="1:11" ht="15.6" customHeight="1">
      <c r="A64" s="388" t="s">
        <v>13</v>
      </c>
      <c r="I64" s="569">
        <v>0</v>
      </c>
      <c r="J64" s="569"/>
    </row>
    <row r="65" spans="1:10" ht="15.6" customHeight="1">
      <c r="A65" s="388" t="s">
        <v>14</v>
      </c>
      <c r="I65" s="568">
        <v>0</v>
      </c>
      <c r="J65" s="568"/>
    </row>
    <row r="66" spans="1:10" ht="15.6" customHeight="1">
      <c r="A66" s="388" t="s">
        <v>16</v>
      </c>
      <c r="I66" s="568">
        <v>0</v>
      </c>
      <c r="J66" s="568"/>
    </row>
    <row r="67" spans="1:10" ht="15.6" customHeight="1">
      <c r="A67" s="387"/>
      <c r="I67" s="569"/>
      <c r="J67" s="569"/>
    </row>
    <row r="68" spans="1:10" ht="15.6" customHeight="1" thickBot="1">
      <c r="A68" s="388" t="s">
        <v>18</v>
      </c>
      <c r="B68" s="387"/>
      <c r="C68" s="387"/>
      <c r="D68" s="387"/>
      <c r="E68" s="387"/>
      <c r="F68" s="387"/>
      <c r="G68" s="387"/>
      <c r="H68" s="212" t="s">
        <v>19</v>
      </c>
      <c r="I68" s="566">
        <v>0</v>
      </c>
      <c r="J68" s="566"/>
    </row>
    <row r="69" spans="1:10" ht="15.6" customHeight="1" thickTop="1">
      <c r="A69" s="391"/>
    </row>
    <row r="70" spans="1:10" ht="15.6" customHeight="1"/>
    <row r="71" spans="1:10" ht="15.6" customHeight="1"/>
    <row r="72" spans="1:10" ht="15.6" customHeight="1"/>
    <row r="73" spans="1:10" ht="15.6" customHeight="1"/>
    <row r="74" spans="1:10" ht="15.6" customHeight="1"/>
  </sheetData>
  <mergeCells count="25">
    <mergeCell ref="I68:J68"/>
    <mergeCell ref="A52:K55"/>
    <mergeCell ref="I58:J58"/>
    <mergeCell ref="I59:J59"/>
    <mergeCell ref="I60:J60"/>
    <mergeCell ref="I61:J61"/>
    <mergeCell ref="I62:J62"/>
    <mergeCell ref="I63:J63"/>
    <mergeCell ref="I64:J64"/>
    <mergeCell ref="I65:J65"/>
    <mergeCell ref="I66:J66"/>
    <mergeCell ref="I67:J67"/>
    <mergeCell ref="A15:K15"/>
    <mergeCell ref="A32:B32"/>
    <mergeCell ref="A40:B40"/>
    <mergeCell ref="A44:B44"/>
    <mergeCell ref="A46:B46"/>
    <mergeCell ref="C46:D46"/>
    <mergeCell ref="B14:C14"/>
    <mergeCell ref="D14:K14"/>
    <mergeCell ref="J2:K2"/>
    <mergeCell ref="A4:K4"/>
    <mergeCell ref="I9:K9"/>
    <mergeCell ref="I10:K10"/>
    <mergeCell ref="A6:E6"/>
  </mergeCells>
  <phoneticPr fontId="1"/>
  <printOptions horizontalCentered="1"/>
  <pageMargins left="0.47244094488188981" right="0.39370078740157483" top="0.6692913385826772" bottom="0.19685039370078741"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zoomScaleNormal="100" zoomScaleSheetLayoutView="85" workbookViewId="0">
      <selection activeCell="F10" sqref="F10"/>
    </sheetView>
  </sheetViews>
  <sheetFormatPr defaultRowHeight="18.75" customHeight="1"/>
  <cols>
    <col min="1" max="1" width="8.625" style="1" customWidth="1"/>
    <col min="2" max="2" width="6.625" style="1" customWidth="1"/>
    <col min="3" max="3" width="3.625" style="1" customWidth="1"/>
    <col min="4" max="4" width="5.625" style="1" customWidth="1"/>
    <col min="5" max="8" width="10.625" style="1" customWidth="1"/>
    <col min="9" max="9" width="7.625" style="1" customWidth="1"/>
    <col min="10" max="11" width="10.625" style="1" customWidth="1"/>
    <col min="12" max="16384" width="9" style="1"/>
  </cols>
  <sheetData>
    <row r="1" spans="1:11" s="4" customFormat="1" ht="15.4" customHeight="1">
      <c r="A1" s="1"/>
      <c r="B1" s="1"/>
      <c r="C1" s="1"/>
      <c r="D1" s="1"/>
      <c r="E1" s="1"/>
      <c r="F1" s="1"/>
      <c r="G1" s="1"/>
      <c r="H1" s="1"/>
      <c r="I1" s="1"/>
      <c r="J1" s="1"/>
      <c r="K1" s="1" t="s">
        <v>135</v>
      </c>
    </row>
    <row r="2" spans="1:11" s="4" customFormat="1" ht="15.4" customHeight="1">
      <c r="A2" s="1"/>
      <c r="B2" s="1"/>
      <c r="C2" s="1"/>
      <c r="D2" s="1"/>
      <c r="E2" s="1"/>
      <c r="F2" s="1"/>
      <c r="G2" s="1"/>
      <c r="H2" s="1"/>
      <c r="I2" s="1"/>
      <c r="J2" s="579" t="s">
        <v>284</v>
      </c>
      <c r="K2" s="579"/>
    </row>
    <row r="3" spans="1:11" s="4" customFormat="1" ht="15.4" customHeight="1">
      <c r="A3" s="1"/>
      <c r="B3" s="1"/>
      <c r="C3" s="1"/>
      <c r="D3" s="1"/>
      <c r="E3" s="1"/>
      <c r="F3" s="1"/>
      <c r="G3" s="1"/>
      <c r="H3" s="1"/>
      <c r="I3" s="1"/>
      <c r="J3" s="227"/>
      <c r="K3" s="227"/>
    </row>
    <row r="4" spans="1:11" s="4" customFormat="1" ht="15.4" customHeight="1">
      <c r="A4" s="436" t="s">
        <v>291</v>
      </c>
      <c r="B4" s="436"/>
      <c r="C4" s="436"/>
      <c r="D4" s="436"/>
      <c r="E4" s="436"/>
      <c r="F4" s="436"/>
      <c r="G4" s="436"/>
      <c r="H4" s="436"/>
      <c r="I4" s="436"/>
      <c r="J4" s="436"/>
      <c r="K4" s="436"/>
    </row>
    <row r="5" spans="1:11" s="4" customFormat="1" ht="15.4" customHeight="1">
      <c r="A5" s="10" t="s">
        <v>4</v>
      </c>
      <c r="B5" s="227"/>
      <c r="C5" s="227"/>
      <c r="D5" s="227"/>
      <c r="E5" s="227"/>
      <c r="F5" s="227"/>
      <c r="G5" s="227"/>
      <c r="H5" s="227"/>
      <c r="I5" s="227"/>
      <c r="J5" s="227"/>
      <c r="K5" s="227"/>
    </row>
    <row r="6" spans="1:11" s="4" customFormat="1" ht="15.4" customHeight="1">
      <c r="A6" s="578" t="s">
        <v>277</v>
      </c>
      <c r="B6" s="578"/>
      <c r="C6" s="578"/>
      <c r="D6" s="578"/>
      <c r="E6" s="227"/>
      <c r="F6" s="227"/>
      <c r="G6" s="227"/>
      <c r="H6" s="227"/>
      <c r="I6" s="227"/>
      <c r="J6" s="227"/>
      <c r="K6" s="227"/>
    </row>
    <row r="7" spans="1:11" s="4" customFormat="1" ht="15.4" customHeight="1">
      <c r="A7" s="10"/>
      <c r="B7" s="227"/>
      <c r="C7" s="227"/>
      <c r="D7" s="227"/>
      <c r="E7" s="227"/>
      <c r="F7" s="227"/>
      <c r="G7" s="227"/>
      <c r="H7" s="227"/>
      <c r="I7" s="227"/>
      <c r="J7" s="227"/>
      <c r="K7" s="227"/>
    </row>
    <row r="8" spans="1:11" s="4" customFormat="1" ht="15.4" customHeight="1">
      <c r="A8" s="10"/>
      <c r="B8" s="227"/>
      <c r="C8" s="227"/>
      <c r="D8" s="227"/>
      <c r="E8" s="227"/>
      <c r="F8" s="227"/>
      <c r="G8" s="12" t="s">
        <v>8</v>
      </c>
      <c r="H8" s="13"/>
      <c r="I8" s="13"/>
      <c r="J8" s="13"/>
      <c r="K8" s="14"/>
    </row>
    <row r="9" spans="1:11" s="4" customFormat="1" ht="15.4" customHeight="1">
      <c r="A9" s="10"/>
      <c r="B9" s="227"/>
      <c r="C9" s="227"/>
      <c r="D9" s="227"/>
      <c r="E9" s="227"/>
      <c r="F9" s="227"/>
      <c r="G9" s="15" t="s">
        <v>10</v>
      </c>
      <c r="H9" s="1"/>
      <c r="I9" s="578" t="s">
        <v>112</v>
      </c>
      <c r="J9" s="578"/>
      <c r="K9" s="578"/>
    </row>
    <row r="10" spans="1:11" s="4" customFormat="1" ht="15.4" customHeight="1">
      <c r="A10" s="10"/>
      <c r="B10" s="227"/>
      <c r="C10" s="227"/>
      <c r="D10" s="227"/>
      <c r="E10" s="227"/>
      <c r="F10" s="227"/>
      <c r="G10" s="15" t="s">
        <v>12</v>
      </c>
      <c r="H10" s="1"/>
      <c r="I10" s="578" t="s">
        <v>113</v>
      </c>
      <c r="J10" s="578"/>
      <c r="K10" s="578"/>
    </row>
    <row r="11" spans="1:11" s="4" customFormat="1" ht="15.4" customHeight="1">
      <c r="A11" s="1"/>
      <c r="B11" s="1"/>
      <c r="C11" s="1"/>
      <c r="D11" s="1"/>
      <c r="E11" s="1"/>
      <c r="F11" s="1"/>
      <c r="G11" s="1"/>
      <c r="H11" s="1"/>
      <c r="I11" s="1"/>
      <c r="J11" s="1"/>
      <c r="K11" s="1"/>
    </row>
    <row r="12" spans="1:11" s="4" customFormat="1" ht="15.4" customHeight="1">
      <c r="A12" s="10" t="s">
        <v>137</v>
      </c>
      <c r="B12" s="1"/>
      <c r="C12" s="1"/>
      <c r="D12" s="1"/>
      <c r="E12" s="1"/>
      <c r="F12" s="1"/>
      <c r="G12" s="1"/>
      <c r="H12" s="1"/>
      <c r="I12" s="1"/>
      <c r="J12" s="1"/>
      <c r="K12" s="1"/>
    </row>
    <row r="13" spans="1:11" s="4" customFormat="1" ht="15.4" customHeight="1">
      <c r="A13" s="1"/>
      <c r="B13" s="1"/>
      <c r="C13" s="1"/>
      <c r="D13" s="1"/>
      <c r="E13" s="1"/>
      <c r="F13" s="1"/>
      <c r="G13" s="1"/>
      <c r="H13" s="1"/>
      <c r="I13" s="1"/>
      <c r="J13" s="1"/>
      <c r="K13" s="1"/>
    </row>
    <row r="14" spans="1:11" s="4" customFormat="1" ht="15.4" customHeight="1">
      <c r="A14" s="1"/>
      <c r="B14" s="577" t="s">
        <v>17</v>
      </c>
      <c r="C14" s="577"/>
      <c r="D14" s="578" t="s">
        <v>276</v>
      </c>
      <c r="E14" s="578"/>
      <c r="F14" s="578"/>
      <c r="G14" s="578"/>
      <c r="H14" s="578"/>
      <c r="I14" s="578"/>
      <c r="J14" s="578"/>
      <c r="K14" s="578"/>
    </row>
    <row r="15" spans="1:11" s="4" customFormat="1" ht="15.4" customHeight="1">
      <c r="A15" s="572" t="s">
        <v>20</v>
      </c>
      <c r="B15" s="572"/>
      <c r="C15" s="572"/>
      <c r="D15" s="572"/>
      <c r="E15" s="572"/>
      <c r="F15" s="572"/>
      <c r="G15" s="572"/>
      <c r="H15" s="572"/>
      <c r="I15" s="572"/>
      <c r="J15" s="572"/>
      <c r="K15" s="572"/>
    </row>
    <row r="16" spans="1:11" ht="23.25" customHeight="1" thickBot="1">
      <c r="A16" s="266" t="s">
        <v>114</v>
      </c>
      <c r="B16" s="266" t="s">
        <v>22</v>
      </c>
      <c r="C16" s="266" t="s">
        <v>23</v>
      </c>
      <c r="D16" s="266" t="s">
        <v>24</v>
      </c>
      <c r="E16" s="266" t="s">
        <v>25</v>
      </c>
      <c r="F16" s="266" t="s">
        <v>138</v>
      </c>
      <c r="G16" s="266" t="s">
        <v>27</v>
      </c>
      <c r="H16" s="266" t="s">
        <v>28</v>
      </c>
      <c r="I16" s="266" t="s">
        <v>29</v>
      </c>
      <c r="J16" s="266" t="s">
        <v>30</v>
      </c>
      <c r="K16" s="266" t="s">
        <v>31</v>
      </c>
    </row>
    <row r="17" spans="1:11" ht="15.4" customHeight="1" thickTop="1">
      <c r="A17" s="268"/>
      <c r="B17" s="269"/>
      <c r="C17" s="270"/>
      <c r="D17" s="271"/>
      <c r="E17" s="270"/>
      <c r="F17" s="272"/>
      <c r="G17" s="270"/>
      <c r="H17" s="270"/>
      <c r="I17" s="270"/>
      <c r="J17" s="270"/>
      <c r="K17" s="270"/>
    </row>
    <row r="18" spans="1:11" ht="15.4" customHeight="1">
      <c r="A18" s="237" t="s">
        <v>115</v>
      </c>
      <c r="B18" s="238" t="s">
        <v>116</v>
      </c>
      <c r="C18" s="239" t="s">
        <v>117</v>
      </c>
      <c r="D18" s="240">
        <v>10</v>
      </c>
      <c r="E18" s="241">
        <v>86000</v>
      </c>
      <c r="F18" s="241">
        <v>860000</v>
      </c>
      <c r="G18" s="241">
        <v>88000</v>
      </c>
      <c r="H18" s="241">
        <v>880000</v>
      </c>
      <c r="I18" s="239" t="s">
        <v>118</v>
      </c>
      <c r="J18" s="241">
        <v>20000</v>
      </c>
      <c r="K18" s="235"/>
    </row>
    <row r="19" spans="1:11" ht="15.4" customHeight="1">
      <c r="A19" s="234"/>
      <c r="B19" s="234"/>
      <c r="C19" s="235"/>
      <c r="D19" s="236"/>
      <c r="E19" s="235"/>
      <c r="F19" s="235"/>
      <c r="G19" s="235"/>
      <c r="H19" s="235"/>
      <c r="I19" s="235"/>
      <c r="J19" s="235"/>
      <c r="K19" s="235"/>
    </row>
    <row r="20" spans="1:11" ht="15.4" customHeight="1">
      <c r="A20" s="237" t="s">
        <v>115</v>
      </c>
      <c r="B20" s="238" t="s">
        <v>116</v>
      </c>
      <c r="C20" s="239" t="s">
        <v>117</v>
      </c>
      <c r="D20" s="240">
        <v>5</v>
      </c>
      <c r="E20" s="241">
        <v>86000</v>
      </c>
      <c r="F20" s="241">
        <v>430000</v>
      </c>
      <c r="G20" s="241">
        <v>94000</v>
      </c>
      <c r="H20" s="241">
        <v>470000</v>
      </c>
      <c r="I20" s="239" t="s">
        <v>119</v>
      </c>
      <c r="J20" s="241">
        <v>40000</v>
      </c>
      <c r="K20" s="235"/>
    </row>
    <row r="21" spans="1:11" ht="15.4" customHeight="1">
      <c r="A21" s="234"/>
      <c r="B21" s="234"/>
      <c r="C21" s="235"/>
      <c r="D21" s="236"/>
      <c r="E21" s="235"/>
      <c r="F21" s="235"/>
      <c r="G21" s="235"/>
      <c r="H21" s="235"/>
      <c r="I21" s="235"/>
      <c r="J21" s="235"/>
      <c r="K21" s="235"/>
    </row>
    <row r="22" spans="1:11" ht="15.4" customHeight="1">
      <c r="A22" s="237" t="s">
        <v>115</v>
      </c>
      <c r="B22" s="238" t="s">
        <v>116</v>
      </c>
      <c r="C22" s="239" t="s">
        <v>117</v>
      </c>
      <c r="D22" s="240">
        <v>5</v>
      </c>
      <c r="E22" s="241">
        <v>86000</v>
      </c>
      <c r="F22" s="241">
        <v>430000</v>
      </c>
      <c r="G22" s="241">
        <v>95000</v>
      </c>
      <c r="H22" s="241">
        <v>475000</v>
      </c>
      <c r="I22" s="239" t="s">
        <v>120</v>
      </c>
      <c r="J22" s="241">
        <v>45000</v>
      </c>
      <c r="K22" s="235"/>
    </row>
    <row r="23" spans="1:11" ht="15.4" customHeight="1">
      <c r="A23" s="234"/>
      <c r="B23" s="234"/>
      <c r="C23" s="235"/>
      <c r="D23" s="236"/>
      <c r="E23" s="235"/>
      <c r="F23" s="273" t="s">
        <v>121</v>
      </c>
      <c r="G23" s="235"/>
      <c r="H23" s="274" t="s">
        <v>122</v>
      </c>
      <c r="I23" s="235"/>
      <c r="J23" s="235"/>
      <c r="K23" s="235"/>
    </row>
    <row r="24" spans="1:11" ht="15.4" customHeight="1">
      <c r="A24" s="275" t="s">
        <v>115</v>
      </c>
      <c r="B24" s="276" t="s">
        <v>123</v>
      </c>
      <c r="C24" s="247"/>
      <c r="D24" s="240">
        <v>20</v>
      </c>
      <c r="E24" s="241"/>
      <c r="F24" s="241">
        <v>1683880.0000000002</v>
      </c>
      <c r="G24" s="241"/>
      <c r="H24" s="241">
        <v>2007500.0000000002</v>
      </c>
      <c r="I24" s="327"/>
      <c r="J24" s="241">
        <v>323620</v>
      </c>
      <c r="K24" s="277"/>
    </row>
    <row r="25" spans="1:11" ht="15.4" customHeight="1">
      <c r="A25" s="234"/>
      <c r="B25" s="234"/>
      <c r="C25" s="235"/>
      <c r="D25" s="236"/>
      <c r="E25" s="235"/>
      <c r="F25" s="235"/>
      <c r="G25" s="235"/>
      <c r="H25" s="235"/>
      <c r="I25" s="235"/>
      <c r="J25" s="235"/>
      <c r="K25" s="235"/>
    </row>
    <row r="26" spans="1:11" ht="15.4" customHeight="1">
      <c r="A26" s="237" t="s">
        <v>124</v>
      </c>
      <c r="B26" s="237" t="s">
        <v>125</v>
      </c>
      <c r="C26" s="239" t="s">
        <v>117</v>
      </c>
      <c r="D26" s="240">
        <v>10</v>
      </c>
      <c r="E26" s="241">
        <v>147500</v>
      </c>
      <c r="F26" s="241">
        <v>1475000</v>
      </c>
      <c r="G26" s="241">
        <v>150000</v>
      </c>
      <c r="H26" s="241">
        <v>1500000</v>
      </c>
      <c r="I26" s="239" t="s">
        <v>119</v>
      </c>
      <c r="J26" s="241">
        <v>25000</v>
      </c>
      <c r="K26" s="235"/>
    </row>
    <row r="27" spans="1:11" ht="15.4" customHeight="1">
      <c r="A27" s="234"/>
      <c r="B27" s="234"/>
      <c r="C27" s="247"/>
      <c r="D27" s="236"/>
      <c r="E27" s="235"/>
      <c r="F27" s="235"/>
      <c r="G27" s="235"/>
      <c r="H27" s="235"/>
      <c r="I27" s="247"/>
      <c r="J27" s="235"/>
      <c r="K27" s="235"/>
    </row>
    <row r="28" spans="1:11" ht="15.4" customHeight="1">
      <c r="A28" s="237" t="s">
        <v>124</v>
      </c>
      <c r="B28" s="237" t="s">
        <v>125</v>
      </c>
      <c r="C28" s="239" t="s">
        <v>117</v>
      </c>
      <c r="D28" s="240">
        <v>30</v>
      </c>
      <c r="E28" s="241">
        <v>147500</v>
      </c>
      <c r="F28" s="241">
        <v>4425000</v>
      </c>
      <c r="G28" s="241">
        <v>160000</v>
      </c>
      <c r="H28" s="241">
        <v>4800000</v>
      </c>
      <c r="I28" s="239" t="s">
        <v>120</v>
      </c>
      <c r="J28" s="241">
        <v>375000</v>
      </c>
      <c r="K28" s="235"/>
    </row>
    <row r="29" spans="1:11" ht="15.4" customHeight="1">
      <c r="A29" s="278"/>
      <c r="B29" s="234"/>
      <c r="C29" s="235"/>
      <c r="D29" s="236"/>
      <c r="E29" s="235"/>
      <c r="F29" s="273" t="s">
        <v>121</v>
      </c>
      <c r="G29" s="235"/>
      <c r="H29" s="274" t="s">
        <v>122</v>
      </c>
      <c r="I29" s="235"/>
      <c r="J29" s="235"/>
      <c r="K29" s="235"/>
    </row>
    <row r="30" spans="1:11" ht="15.4" customHeight="1">
      <c r="A30" s="279" t="s">
        <v>124</v>
      </c>
      <c r="B30" s="280" t="s">
        <v>123</v>
      </c>
      <c r="C30" s="281"/>
      <c r="D30" s="328">
        <v>40</v>
      </c>
      <c r="E30" s="282"/>
      <c r="F30" s="329">
        <v>5776100.0000000009</v>
      </c>
      <c r="G30" s="282"/>
      <c r="H30" s="329">
        <v>6930000.0000000009</v>
      </c>
      <c r="I30" s="283"/>
      <c r="J30" s="329">
        <v>1153900</v>
      </c>
      <c r="K30" s="284"/>
    </row>
    <row r="31" spans="1:11" ht="15.4" customHeight="1">
      <c r="A31" s="278"/>
      <c r="B31" s="234"/>
      <c r="C31" s="235"/>
      <c r="D31" s="236"/>
      <c r="E31" s="235"/>
      <c r="F31" s="235"/>
      <c r="G31" s="235"/>
      <c r="H31" s="235"/>
      <c r="I31" s="235"/>
      <c r="J31" s="235"/>
      <c r="K31" s="235"/>
    </row>
    <row r="32" spans="1:11" ht="15.4" customHeight="1">
      <c r="A32" s="573" t="s">
        <v>126</v>
      </c>
      <c r="B32" s="573"/>
      <c r="C32" s="285"/>
      <c r="D32" s="330">
        <v>60</v>
      </c>
      <c r="E32" s="331"/>
      <c r="F32" s="331">
        <v>7459980.0000000009</v>
      </c>
      <c r="G32" s="331"/>
      <c r="H32" s="331">
        <v>8937500.0000000019</v>
      </c>
      <c r="I32" s="331"/>
      <c r="J32" s="331">
        <v>1477520.0000000009</v>
      </c>
      <c r="K32" s="285"/>
    </row>
    <row r="33" spans="1:11" ht="15.4" customHeight="1">
      <c r="A33" s="234"/>
      <c r="B33" s="234"/>
      <c r="C33" s="235"/>
      <c r="D33" s="236"/>
      <c r="E33" s="235"/>
      <c r="F33" s="235"/>
      <c r="G33" s="235"/>
      <c r="H33" s="235"/>
      <c r="I33" s="235"/>
      <c r="J33" s="235"/>
      <c r="K33" s="235"/>
    </row>
    <row r="34" spans="1:11" ht="15.4" customHeight="1">
      <c r="A34" s="238" t="s">
        <v>127</v>
      </c>
      <c r="B34" s="238" t="s">
        <v>128</v>
      </c>
      <c r="C34" s="332" t="s">
        <v>129</v>
      </c>
      <c r="D34" s="333">
        <v>200</v>
      </c>
      <c r="E34" s="334">
        <v>23500</v>
      </c>
      <c r="F34" s="334">
        <v>4700000</v>
      </c>
      <c r="G34" s="334">
        <v>24500</v>
      </c>
      <c r="H34" s="334">
        <v>4900000</v>
      </c>
      <c r="I34" s="332" t="s">
        <v>130</v>
      </c>
      <c r="J34" s="334">
        <v>200000</v>
      </c>
      <c r="K34" s="235"/>
    </row>
    <row r="35" spans="1:11" ht="15.4" customHeight="1">
      <c r="A35" s="234"/>
      <c r="B35" s="234"/>
      <c r="C35" s="235"/>
      <c r="D35" s="236"/>
      <c r="E35" s="235"/>
      <c r="F35" s="235"/>
      <c r="G35" s="235"/>
      <c r="H35" s="235"/>
      <c r="I35" s="235"/>
      <c r="J35" s="235"/>
      <c r="K35" s="235"/>
    </row>
    <row r="36" spans="1:11" ht="15.4" customHeight="1">
      <c r="A36" s="238" t="s">
        <v>127</v>
      </c>
      <c r="B36" s="238" t="s">
        <v>128</v>
      </c>
      <c r="C36" s="332" t="s">
        <v>129</v>
      </c>
      <c r="D36" s="333">
        <v>300</v>
      </c>
      <c r="E36" s="334">
        <v>20000</v>
      </c>
      <c r="F36" s="334">
        <v>6000000</v>
      </c>
      <c r="G36" s="334">
        <v>21000</v>
      </c>
      <c r="H36" s="334">
        <v>6300000</v>
      </c>
      <c r="I36" s="332" t="s">
        <v>130</v>
      </c>
      <c r="J36" s="334">
        <v>300000</v>
      </c>
      <c r="K36" s="235"/>
    </row>
    <row r="37" spans="1:11" ht="15.4" customHeight="1">
      <c r="A37" s="234"/>
      <c r="B37" s="234"/>
      <c r="C37" s="235"/>
      <c r="D37" s="236"/>
      <c r="E37" s="235"/>
      <c r="F37" s="235"/>
      <c r="G37" s="235"/>
      <c r="H37" s="235"/>
      <c r="I37" s="235"/>
      <c r="J37" s="235"/>
      <c r="K37" s="235"/>
    </row>
    <row r="38" spans="1:11" ht="15.4" customHeight="1">
      <c r="A38" s="238" t="s">
        <v>127</v>
      </c>
      <c r="B38" s="238" t="s">
        <v>128</v>
      </c>
      <c r="C38" s="332" t="s">
        <v>129</v>
      </c>
      <c r="D38" s="333">
        <v>350</v>
      </c>
      <c r="E38" s="334">
        <v>20000</v>
      </c>
      <c r="F38" s="334">
        <v>7000000</v>
      </c>
      <c r="G38" s="334">
        <v>21000</v>
      </c>
      <c r="H38" s="334">
        <v>7350000</v>
      </c>
      <c r="I38" s="332" t="s">
        <v>131</v>
      </c>
      <c r="J38" s="334">
        <v>350000</v>
      </c>
      <c r="K38" s="235"/>
    </row>
    <row r="39" spans="1:11" ht="15.4" customHeight="1">
      <c r="A39" s="278"/>
      <c r="B39" s="234"/>
      <c r="C39" s="235"/>
      <c r="D39" s="236"/>
      <c r="E39" s="235"/>
      <c r="F39" s="273" t="s">
        <v>121</v>
      </c>
      <c r="G39" s="235"/>
      <c r="H39" s="274" t="s">
        <v>122</v>
      </c>
      <c r="I39" s="235"/>
      <c r="J39" s="235"/>
      <c r="K39" s="235"/>
    </row>
    <row r="40" spans="1:11" ht="15.4" customHeight="1">
      <c r="A40" s="573" t="s">
        <v>132</v>
      </c>
      <c r="B40" s="573"/>
      <c r="C40" s="285"/>
      <c r="D40" s="286"/>
      <c r="E40" s="285"/>
      <c r="F40" s="331">
        <v>17328300</v>
      </c>
      <c r="G40" s="285"/>
      <c r="H40" s="331">
        <v>20405000</v>
      </c>
      <c r="I40" s="287"/>
      <c r="J40" s="331">
        <v>3076700</v>
      </c>
      <c r="K40" s="288"/>
    </row>
    <row r="41" spans="1:11" ht="15.4" customHeight="1">
      <c r="A41" s="234"/>
      <c r="B41" s="234"/>
      <c r="C41" s="247"/>
      <c r="D41" s="236"/>
      <c r="E41" s="235"/>
      <c r="F41" s="235"/>
      <c r="G41" s="235"/>
      <c r="H41" s="235"/>
      <c r="I41" s="247"/>
      <c r="J41" s="235"/>
      <c r="K41" s="235"/>
    </row>
    <row r="42" spans="1:11" ht="15.4" customHeight="1">
      <c r="A42" s="234"/>
      <c r="B42" s="234"/>
      <c r="C42" s="247"/>
      <c r="D42" s="236"/>
      <c r="E42" s="235"/>
      <c r="F42" s="235"/>
      <c r="G42" s="235"/>
      <c r="H42" s="235"/>
      <c r="I42" s="247"/>
      <c r="J42" s="235"/>
      <c r="K42" s="235"/>
    </row>
    <row r="43" spans="1:11" ht="15.4" customHeight="1">
      <c r="A43" s="278"/>
      <c r="B43" s="276"/>
      <c r="C43" s="235"/>
      <c r="D43" s="247"/>
      <c r="E43" s="235"/>
      <c r="F43" s="235"/>
      <c r="G43" s="235"/>
      <c r="H43" s="235"/>
      <c r="I43" s="235"/>
      <c r="J43" s="235"/>
      <c r="K43" s="235"/>
    </row>
    <row r="44" spans="1:11" ht="15.4" customHeight="1">
      <c r="A44" s="574" t="s">
        <v>53</v>
      </c>
      <c r="B44" s="575"/>
      <c r="C44" s="235"/>
      <c r="D44" s="247"/>
      <c r="E44" s="235"/>
      <c r="F44" s="235"/>
      <c r="G44" s="235"/>
      <c r="H44" s="235"/>
      <c r="I44" s="235"/>
      <c r="J44" s="241">
        <v>4554220.0000000009</v>
      </c>
      <c r="K44" s="235"/>
    </row>
    <row r="45" spans="1:11" ht="15.4" customHeight="1">
      <c r="A45" s="289"/>
      <c r="B45" s="230"/>
      <c r="C45" s="235"/>
      <c r="D45" s="247"/>
      <c r="E45" s="235"/>
      <c r="F45" s="235"/>
      <c r="G45" s="235"/>
      <c r="H45" s="235"/>
      <c r="I45" s="235"/>
      <c r="J45" s="235"/>
      <c r="K45" s="235"/>
    </row>
    <row r="46" spans="1:11" ht="15.4" customHeight="1">
      <c r="A46" s="574" t="s">
        <v>133</v>
      </c>
      <c r="B46" s="575"/>
      <c r="C46" s="576">
        <v>4554220</v>
      </c>
      <c r="D46" s="576"/>
      <c r="E46" s="247" t="s">
        <v>83</v>
      </c>
      <c r="F46" s="335">
        <v>502700</v>
      </c>
      <c r="G46" s="290"/>
      <c r="H46" s="235"/>
      <c r="I46" s="247" t="s">
        <v>19</v>
      </c>
      <c r="J46" s="241">
        <v>4051520</v>
      </c>
      <c r="K46" s="235"/>
    </row>
    <row r="47" spans="1:11" ht="15.4" customHeight="1">
      <c r="A47" s="291"/>
      <c r="B47" s="291"/>
      <c r="C47" s="247"/>
      <c r="D47" s="247"/>
      <c r="E47" s="247"/>
      <c r="F47" s="292"/>
      <c r="G47" s="290"/>
      <c r="H47" s="235"/>
      <c r="I47" s="247"/>
      <c r="J47" s="235"/>
      <c r="K47" s="235"/>
    </row>
    <row r="48" spans="1:11" ht="15.4" customHeight="1">
      <c r="A48" s="291"/>
      <c r="B48" s="291"/>
      <c r="C48" s="247"/>
      <c r="D48" s="247"/>
      <c r="E48" s="247"/>
      <c r="F48" s="292"/>
      <c r="G48" s="290"/>
      <c r="H48" s="235"/>
      <c r="I48" s="247"/>
      <c r="J48" s="235"/>
      <c r="K48" s="235"/>
    </row>
    <row r="49" spans="1:11" ht="15.4" customHeight="1">
      <c r="A49" s="291"/>
      <c r="B49" s="291"/>
      <c r="C49" s="247"/>
      <c r="D49" s="247"/>
      <c r="E49" s="247"/>
      <c r="F49" s="292"/>
      <c r="G49" s="290"/>
      <c r="H49" s="235"/>
      <c r="I49" s="247"/>
      <c r="J49" s="235"/>
      <c r="K49" s="235"/>
    </row>
    <row r="50" spans="1:11" ht="15.4" customHeight="1" thickBot="1">
      <c r="A50" s="321"/>
      <c r="B50" s="321"/>
      <c r="C50" s="322"/>
      <c r="D50" s="322"/>
      <c r="E50" s="321"/>
      <c r="F50" s="321"/>
      <c r="G50" s="323"/>
      <c r="H50" s="324"/>
      <c r="I50" s="325"/>
      <c r="J50" s="326"/>
      <c r="K50" s="324"/>
    </row>
    <row r="51" spans="1:11" ht="15.4" customHeight="1">
      <c r="A51" s="299" t="s">
        <v>33</v>
      </c>
      <c r="B51" s="300"/>
      <c r="C51" s="300"/>
      <c r="D51" s="300"/>
      <c r="E51" s="300"/>
      <c r="F51" s="300"/>
      <c r="G51" s="300"/>
      <c r="H51" s="300"/>
      <c r="I51" s="300"/>
      <c r="J51" s="300"/>
      <c r="K51" s="300"/>
    </row>
    <row r="52" spans="1:11" ht="15.4" customHeight="1">
      <c r="A52" s="570" t="s">
        <v>139</v>
      </c>
      <c r="B52" s="570"/>
      <c r="C52" s="570"/>
      <c r="D52" s="570"/>
      <c r="E52" s="570"/>
      <c r="F52" s="570"/>
      <c r="G52" s="570"/>
      <c r="H52" s="570"/>
      <c r="I52" s="570"/>
      <c r="J52" s="570"/>
      <c r="K52" s="570"/>
    </row>
    <row r="53" spans="1:11" ht="15.4" customHeight="1">
      <c r="A53" s="570"/>
      <c r="B53" s="570"/>
      <c r="C53" s="570"/>
      <c r="D53" s="570"/>
      <c r="E53" s="570"/>
      <c r="F53" s="570"/>
      <c r="G53" s="570"/>
      <c r="H53" s="570"/>
      <c r="I53" s="570"/>
      <c r="J53" s="570"/>
      <c r="K53" s="570"/>
    </row>
    <row r="54" spans="1:11" ht="15.4" customHeight="1">
      <c r="A54" s="570"/>
      <c r="B54" s="570"/>
      <c r="C54" s="570"/>
      <c r="D54" s="570"/>
      <c r="E54" s="570"/>
      <c r="F54" s="570"/>
      <c r="G54" s="570"/>
      <c r="H54" s="570"/>
      <c r="I54" s="570"/>
      <c r="J54" s="570"/>
      <c r="K54" s="570"/>
    </row>
    <row r="55" spans="1:11" ht="15.4" customHeight="1">
      <c r="A55" s="570"/>
      <c r="B55" s="570"/>
      <c r="C55" s="570"/>
      <c r="D55" s="570"/>
      <c r="E55" s="570"/>
      <c r="F55" s="570"/>
      <c r="G55" s="570"/>
      <c r="H55" s="570"/>
      <c r="I55" s="570"/>
      <c r="J55" s="570"/>
      <c r="K55" s="570"/>
    </row>
    <row r="56" spans="1:11" ht="15.6" customHeight="1">
      <c r="A56" s="301"/>
      <c r="B56" s="301"/>
      <c r="C56" s="301"/>
      <c r="D56" s="301"/>
      <c r="E56" s="301"/>
      <c r="F56" s="301"/>
      <c r="G56" s="301"/>
      <c r="H56" s="301"/>
      <c r="I56" s="301"/>
      <c r="J56" s="301"/>
      <c r="K56" s="301"/>
    </row>
    <row r="57" spans="1:11" ht="15.6" customHeight="1">
      <c r="A57" s="302" t="s">
        <v>1</v>
      </c>
    </row>
    <row r="58" spans="1:11" ht="15.6" customHeight="1">
      <c r="A58" s="303" t="s">
        <v>3</v>
      </c>
      <c r="I58" s="571">
        <v>127270000</v>
      </c>
      <c r="J58" s="571"/>
      <c r="K58" s="304"/>
    </row>
    <row r="59" spans="1:11" ht="15.6" customHeight="1">
      <c r="A59" s="303" t="s">
        <v>5</v>
      </c>
      <c r="I59" s="571">
        <v>143000000</v>
      </c>
      <c r="J59" s="443"/>
    </row>
    <row r="60" spans="1:11" ht="15.6" customHeight="1">
      <c r="A60" s="303" t="s">
        <v>6</v>
      </c>
      <c r="I60" s="571">
        <v>77000000</v>
      </c>
      <c r="J60" s="571"/>
    </row>
    <row r="61" spans="1:11" ht="15.6" customHeight="1">
      <c r="A61" s="303" t="s">
        <v>7</v>
      </c>
      <c r="I61" s="571">
        <v>50270000</v>
      </c>
      <c r="J61" s="571"/>
    </row>
    <row r="62" spans="1:11" ht="15.6" customHeight="1">
      <c r="A62" s="303" t="s">
        <v>9</v>
      </c>
      <c r="I62" s="571">
        <v>502700</v>
      </c>
      <c r="J62" s="571"/>
    </row>
    <row r="63" spans="1:11" ht="15.6" customHeight="1">
      <c r="A63" s="303" t="s">
        <v>11</v>
      </c>
      <c r="I63" s="571">
        <v>1477520.0000000009</v>
      </c>
      <c r="J63" s="571"/>
    </row>
    <row r="64" spans="1:11" ht="15.6" customHeight="1">
      <c r="A64" s="303" t="s">
        <v>13</v>
      </c>
      <c r="I64" s="443">
        <v>0</v>
      </c>
      <c r="J64" s="443"/>
    </row>
    <row r="65" spans="1:10" ht="15.6" customHeight="1">
      <c r="A65" s="303" t="s">
        <v>14</v>
      </c>
      <c r="I65" s="571">
        <v>3076700</v>
      </c>
      <c r="J65" s="571"/>
    </row>
    <row r="66" spans="1:10" ht="15.6" customHeight="1">
      <c r="A66" s="303" t="s">
        <v>16</v>
      </c>
      <c r="I66" s="571">
        <v>4554220.0000000009</v>
      </c>
      <c r="J66" s="571"/>
    </row>
    <row r="67" spans="1:10" ht="15.6" customHeight="1">
      <c r="A67" s="302"/>
      <c r="I67" s="443"/>
      <c r="J67" s="443"/>
    </row>
    <row r="68" spans="1:10" ht="15.6" customHeight="1" thickBot="1">
      <c r="A68" s="303" t="s">
        <v>18</v>
      </c>
      <c r="B68" s="302"/>
      <c r="C68" s="302"/>
      <c r="D68" s="302"/>
      <c r="E68" s="302"/>
      <c r="F68" s="302"/>
      <c r="G68" s="302"/>
      <c r="H68" s="224" t="s">
        <v>19</v>
      </c>
      <c r="I68" s="446">
        <v>4051520.0000000009</v>
      </c>
      <c r="J68" s="446"/>
    </row>
    <row r="69" spans="1:10" ht="15.6" customHeight="1" thickTop="1">
      <c r="A69" s="305"/>
    </row>
    <row r="70" spans="1:10" ht="15.6" customHeight="1"/>
    <row r="71" spans="1:10" ht="15.6" customHeight="1"/>
    <row r="72" spans="1:10" ht="15.6" customHeight="1"/>
    <row r="73" spans="1:10" ht="15.6" customHeight="1"/>
    <row r="74" spans="1:10" ht="15.6" customHeight="1"/>
  </sheetData>
  <mergeCells count="25">
    <mergeCell ref="B14:C14"/>
    <mergeCell ref="D14:K14"/>
    <mergeCell ref="J2:K2"/>
    <mergeCell ref="A4:K4"/>
    <mergeCell ref="A6:D6"/>
    <mergeCell ref="I9:K9"/>
    <mergeCell ref="I10:K10"/>
    <mergeCell ref="A15:K15"/>
    <mergeCell ref="A32:B32"/>
    <mergeCell ref="A40:B40"/>
    <mergeCell ref="A44:B44"/>
    <mergeCell ref="A46:B46"/>
    <mergeCell ref="C46:D46"/>
    <mergeCell ref="I68:J68"/>
    <mergeCell ref="A52:K55"/>
    <mergeCell ref="I58:J58"/>
    <mergeCell ref="I59:J59"/>
    <mergeCell ref="I60:J60"/>
    <mergeCell ref="I61:J61"/>
    <mergeCell ref="I62:J62"/>
    <mergeCell ref="I63:J63"/>
    <mergeCell ref="I64:J64"/>
    <mergeCell ref="I65:J65"/>
    <mergeCell ref="I66:J66"/>
    <mergeCell ref="I67:J67"/>
  </mergeCells>
  <phoneticPr fontId="1"/>
  <printOptions horizontalCentered="1"/>
  <pageMargins left="0.47244094488188981" right="0.39370078740157483" top="0.6692913385826772" bottom="0.19685039370078741"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zoomScaleNormal="100" zoomScaleSheetLayoutView="85" workbookViewId="0">
      <selection activeCell="A15" sqref="A15:L15"/>
    </sheetView>
  </sheetViews>
  <sheetFormatPr defaultRowHeight="18.75" customHeight="1"/>
  <cols>
    <col min="1" max="1" width="8.625" style="1" customWidth="1"/>
    <col min="2" max="2" width="6.625" style="1" customWidth="1"/>
    <col min="3" max="3" width="3.625" style="1" customWidth="1"/>
    <col min="4" max="4" width="5.625" style="1" customWidth="1"/>
    <col min="5" max="9" width="9.125" style="1" customWidth="1"/>
    <col min="10" max="10" width="12.625" style="1" customWidth="1"/>
    <col min="11" max="11" width="5.625" style="1" customWidth="1"/>
    <col min="12" max="12" width="7.625" style="1" customWidth="1"/>
    <col min="13" max="16384" width="9" style="1"/>
  </cols>
  <sheetData>
    <row r="1" spans="1:12" s="4" customFormat="1" ht="15.4" customHeight="1">
      <c r="A1" s="1"/>
      <c r="B1" s="1"/>
      <c r="C1" s="1"/>
      <c r="D1" s="1"/>
      <c r="E1" s="1"/>
      <c r="F1" s="1"/>
      <c r="G1" s="1"/>
      <c r="H1" s="1"/>
      <c r="I1" s="1"/>
      <c r="J1" s="1"/>
      <c r="K1" s="577" t="s">
        <v>140</v>
      </c>
      <c r="L1" s="577"/>
    </row>
    <row r="2" spans="1:12" s="4" customFormat="1" ht="15.4" customHeight="1">
      <c r="A2" s="1"/>
      <c r="B2" s="1"/>
      <c r="C2" s="1"/>
      <c r="D2" s="1"/>
      <c r="E2" s="1"/>
      <c r="F2" s="1"/>
      <c r="G2" s="1"/>
      <c r="H2" s="1"/>
      <c r="I2" s="1"/>
      <c r="J2" s="586" t="s">
        <v>286</v>
      </c>
      <c r="K2" s="586"/>
      <c r="L2" s="579"/>
    </row>
    <row r="3" spans="1:12" s="4" customFormat="1" ht="15.4" customHeight="1">
      <c r="A3" s="1"/>
      <c r="B3" s="1"/>
      <c r="C3" s="1"/>
      <c r="D3" s="1"/>
      <c r="E3" s="1"/>
      <c r="F3" s="1"/>
      <c r="G3" s="1"/>
      <c r="H3" s="1"/>
      <c r="I3" s="1"/>
      <c r="J3" s="227"/>
      <c r="K3" s="227"/>
      <c r="L3" s="227"/>
    </row>
    <row r="4" spans="1:12" s="4" customFormat="1" ht="15.4" customHeight="1">
      <c r="A4" s="436" t="s">
        <v>142</v>
      </c>
      <c r="B4" s="436"/>
      <c r="C4" s="436"/>
      <c r="D4" s="436"/>
      <c r="E4" s="436"/>
      <c r="F4" s="436"/>
      <c r="G4" s="436"/>
      <c r="H4" s="436"/>
      <c r="I4" s="436"/>
      <c r="J4" s="436"/>
      <c r="K4" s="436"/>
      <c r="L4" s="436"/>
    </row>
    <row r="5" spans="1:12" s="4" customFormat="1" ht="15.4" customHeight="1">
      <c r="A5" s="223" t="s">
        <v>280</v>
      </c>
      <c r="B5" s="227"/>
      <c r="C5" s="227"/>
      <c r="D5" s="227"/>
      <c r="E5" s="227"/>
      <c r="F5" s="227"/>
      <c r="G5" s="227"/>
      <c r="H5" s="227"/>
      <c r="I5" s="227"/>
      <c r="J5" s="227"/>
      <c r="K5" s="227"/>
      <c r="L5" s="227"/>
    </row>
    <row r="6" spans="1:12" s="4" customFormat="1" ht="15.4" customHeight="1">
      <c r="A6" s="578" t="s">
        <v>281</v>
      </c>
      <c r="B6" s="578"/>
      <c r="C6" s="578"/>
      <c r="D6" s="578"/>
      <c r="E6" s="587"/>
      <c r="F6" s="227"/>
      <c r="G6" s="227"/>
      <c r="H6" s="227"/>
      <c r="I6" s="227"/>
      <c r="J6" s="227"/>
      <c r="K6" s="227"/>
      <c r="L6" s="227"/>
    </row>
    <row r="7" spans="1:12" s="4" customFormat="1" ht="15.4" customHeight="1">
      <c r="A7" s="10"/>
      <c r="B7" s="227"/>
      <c r="C7" s="227"/>
      <c r="D7" s="227"/>
      <c r="E7" s="227"/>
      <c r="F7" s="227"/>
      <c r="G7" s="227"/>
      <c r="H7" s="227"/>
      <c r="I7" s="227"/>
      <c r="J7" s="227"/>
      <c r="K7" s="227"/>
      <c r="L7" s="227"/>
    </row>
    <row r="8" spans="1:12" s="4" customFormat="1" ht="15.4" customHeight="1">
      <c r="A8" s="10"/>
      <c r="B8" s="227"/>
      <c r="C8" s="227"/>
      <c r="D8" s="227"/>
      <c r="E8" s="227"/>
      <c r="F8" s="227"/>
      <c r="G8" s="12" t="s">
        <v>8</v>
      </c>
      <c r="H8" s="13"/>
      <c r="I8" s="13"/>
      <c r="J8" s="13"/>
      <c r="K8" s="13"/>
      <c r="L8" s="14"/>
    </row>
    <row r="9" spans="1:12" s="4" customFormat="1" ht="15.4" customHeight="1">
      <c r="A9" s="10"/>
      <c r="B9" s="227"/>
      <c r="C9" s="227"/>
      <c r="D9" s="227"/>
      <c r="E9" s="227"/>
      <c r="F9" s="227"/>
      <c r="G9" s="223" t="s">
        <v>282</v>
      </c>
      <c r="H9" s="1"/>
      <c r="I9" s="578"/>
      <c r="J9" s="578"/>
      <c r="K9" s="578"/>
      <c r="L9" s="578"/>
    </row>
    <row r="10" spans="1:12" s="4" customFormat="1" ht="15.4" customHeight="1">
      <c r="A10" s="10"/>
      <c r="B10" s="227"/>
      <c r="C10" s="227"/>
      <c r="D10" s="227"/>
      <c r="E10" s="227"/>
      <c r="F10" s="227"/>
      <c r="G10" s="223" t="s">
        <v>283</v>
      </c>
      <c r="H10" s="1"/>
      <c r="I10" s="578"/>
      <c r="J10" s="578"/>
      <c r="K10" s="578"/>
      <c r="L10" s="578"/>
    </row>
    <row r="11" spans="1:12" s="4" customFormat="1" ht="15.4" customHeight="1">
      <c r="A11" s="1"/>
      <c r="B11" s="1"/>
      <c r="C11" s="1"/>
      <c r="D11" s="1"/>
      <c r="E11" s="1"/>
      <c r="F11" s="1"/>
      <c r="G11" s="1"/>
      <c r="H11" s="1"/>
      <c r="I11" s="1"/>
      <c r="J11" s="1"/>
      <c r="K11" s="1"/>
      <c r="L11" s="1"/>
    </row>
    <row r="12" spans="1:12" s="4" customFormat="1" ht="15.4" customHeight="1">
      <c r="A12" s="581" t="s">
        <v>143</v>
      </c>
      <c r="B12" s="582"/>
      <c r="C12" s="211" t="s">
        <v>144</v>
      </c>
      <c r="D12" s="1"/>
      <c r="E12" s="1"/>
      <c r="F12" s="1"/>
      <c r="G12" s="1"/>
      <c r="H12" s="1"/>
      <c r="I12" s="1"/>
      <c r="J12" s="1"/>
      <c r="K12" s="1"/>
      <c r="L12" s="1"/>
    </row>
    <row r="13" spans="1:12" s="4" customFormat="1" ht="15.4" customHeight="1">
      <c r="A13" s="1"/>
      <c r="B13" s="1"/>
      <c r="C13" s="1"/>
      <c r="D13" s="1"/>
      <c r="E13" s="1"/>
      <c r="F13" s="1"/>
      <c r="G13" s="1"/>
      <c r="H13" s="1"/>
      <c r="I13" s="1"/>
      <c r="J13" s="1"/>
      <c r="K13" s="1"/>
      <c r="L13" s="1"/>
    </row>
    <row r="14" spans="1:12" s="4" customFormat="1" ht="15.4" customHeight="1">
      <c r="A14" s="1"/>
      <c r="B14" s="577" t="s">
        <v>17</v>
      </c>
      <c r="C14" s="577"/>
      <c r="D14" s="578" t="s">
        <v>145</v>
      </c>
      <c r="E14" s="578"/>
      <c r="F14" s="578"/>
      <c r="G14" s="578"/>
      <c r="H14" s="578"/>
      <c r="I14" s="578"/>
      <c r="J14" s="578"/>
      <c r="K14" s="578"/>
      <c r="L14" s="578"/>
    </row>
    <row r="15" spans="1:12" s="4" customFormat="1" ht="15.4" customHeight="1">
      <c r="A15" s="572" t="s">
        <v>20</v>
      </c>
      <c r="B15" s="572"/>
      <c r="C15" s="572"/>
      <c r="D15" s="572"/>
      <c r="E15" s="572"/>
      <c r="F15" s="572"/>
      <c r="G15" s="572"/>
      <c r="H15" s="572"/>
      <c r="I15" s="572"/>
      <c r="J15" s="572"/>
      <c r="K15" s="572"/>
      <c r="L15" s="572"/>
    </row>
    <row r="16" spans="1:12" s="392" customFormat="1" ht="23.25" thickBot="1">
      <c r="A16" s="267" t="s">
        <v>114</v>
      </c>
      <c r="B16" s="267" t="s">
        <v>22</v>
      </c>
      <c r="C16" s="267" t="s">
        <v>23</v>
      </c>
      <c r="D16" s="267" t="s">
        <v>24</v>
      </c>
      <c r="E16" s="267" t="s">
        <v>27</v>
      </c>
      <c r="F16" s="267" t="s">
        <v>28</v>
      </c>
      <c r="G16" s="267" t="s">
        <v>146</v>
      </c>
      <c r="H16" s="267" t="s">
        <v>29</v>
      </c>
      <c r="I16" s="267" t="s">
        <v>147</v>
      </c>
      <c r="J16" s="267" t="s">
        <v>148</v>
      </c>
      <c r="K16" s="267" t="s">
        <v>149</v>
      </c>
      <c r="L16" s="267" t="s">
        <v>31</v>
      </c>
    </row>
    <row r="17" spans="1:12" ht="15.4" customHeight="1" thickTop="1">
      <c r="A17" s="268"/>
      <c r="B17" s="269"/>
      <c r="C17" s="270"/>
      <c r="D17" s="271"/>
      <c r="E17" s="270"/>
      <c r="F17" s="272"/>
      <c r="G17" s="270"/>
      <c r="H17" s="270"/>
      <c r="I17" s="270"/>
      <c r="J17" s="270"/>
      <c r="K17" s="270"/>
      <c r="L17" s="270"/>
    </row>
    <row r="18" spans="1:12" ht="15.4" customHeight="1">
      <c r="A18" s="234"/>
      <c r="B18" s="234"/>
      <c r="C18" s="235"/>
      <c r="D18" s="236"/>
      <c r="E18" s="235"/>
      <c r="F18" s="235"/>
      <c r="G18" s="235"/>
      <c r="H18" s="235"/>
      <c r="I18" s="235"/>
      <c r="J18" s="235"/>
      <c r="K18" s="235"/>
      <c r="L18" s="235"/>
    </row>
    <row r="19" spans="1:12" ht="15.4" customHeight="1">
      <c r="A19" s="237"/>
      <c r="B19" s="237"/>
      <c r="C19" s="239"/>
      <c r="D19" s="333"/>
      <c r="E19" s="241"/>
      <c r="F19" s="241">
        <f t="shared" ref="F19:F24" si="0">D19*E19</f>
        <v>0</v>
      </c>
      <c r="G19" s="241"/>
      <c r="H19" s="239"/>
      <c r="I19" s="239"/>
      <c r="J19" s="239"/>
      <c r="K19" s="239"/>
      <c r="L19" s="235"/>
    </row>
    <row r="20" spans="1:12" ht="15.4" customHeight="1">
      <c r="A20" s="237"/>
      <c r="B20" s="237"/>
      <c r="C20" s="239"/>
      <c r="D20" s="333"/>
      <c r="E20" s="241"/>
      <c r="F20" s="241">
        <f t="shared" si="0"/>
        <v>0</v>
      </c>
      <c r="G20" s="241"/>
      <c r="H20" s="239"/>
      <c r="I20" s="239"/>
      <c r="J20" s="239"/>
      <c r="K20" s="239"/>
      <c r="L20" s="235"/>
    </row>
    <row r="21" spans="1:12" ht="15.4" customHeight="1">
      <c r="A21" s="237"/>
      <c r="B21" s="237"/>
      <c r="C21" s="239"/>
      <c r="D21" s="333"/>
      <c r="E21" s="241"/>
      <c r="F21" s="241">
        <f t="shared" si="0"/>
        <v>0</v>
      </c>
      <c r="G21" s="241"/>
      <c r="H21" s="239"/>
      <c r="I21" s="239"/>
      <c r="J21" s="239"/>
      <c r="K21" s="239"/>
      <c r="L21" s="235"/>
    </row>
    <row r="22" spans="1:12" ht="15.4" customHeight="1">
      <c r="A22" s="237"/>
      <c r="B22" s="237"/>
      <c r="C22" s="239"/>
      <c r="D22" s="333"/>
      <c r="E22" s="241"/>
      <c r="F22" s="241">
        <f t="shared" si="0"/>
        <v>0</v>
      </c>
      <c r="G22" s="241"/>
      <c r="H22" s="239"/>
      <c r="I22" s="239"/>
      <c r="J22" s="239"/>
      <c r="K22" s="239"/>
      <c r="L22" s="235"/>
    </row>
    <row r="23" spans="1:12" ht="15.4" customHeight="1">
      <c r="A23" s="237"/>
      <c r="B23" s="237"/>
      <c r="C23" s="239"/>
      <c r="D23" s="333"/>
      <c r="E23" s="241"/>
      <c r="F23" s="241">
        <f t="shared" si="0"/>
        <v>0</v>
      </c>
      <c r="G23" s="241"/>
      <c r="H23" s="239"/>
      <c r="I23" s="239"/>
      <c r="J23" s="239"/>
      <c r="K23" s="239"/>
      <c r="L23" s="235"/>
    </row>
    <row r="24" spans="1:12" ht="15.4" customHeight="1">
      <c r="A24" s="237"/>
      <c r="B24" s="237"/>
      <c r="C24" s="239"/>
      <c r="D24" s="333"/>
      <c r="E24" s="241"/>
      <c r="F24" s="241">
        <f t="shared" si="0"/>
        <v>0</v>
      </c>
      <c r="G24" s="241"/>
      <c r="H24" s="239"/>
      <c r="I24" s="239"/>
      <c r="J24" s="239"/>
      <c r="K24" s="239"/>
      <c r="L24" s="235"/>
    </row>
    <row r="25" spans="1:12" s="336" customFormat="1" ht="15.4" customHeight="1">
      <c r="A25" s="583" t="s">
        <v>163</v>
      </c>
      <c r="B25" s="584"/>
      <c r="C25" s="585"/>
      <c r="D25" s="395">
        <f>SUM(D19:D24)</f>
        <v>0</v>
      </c>
      <c r="E25" s="393"/>
      <c r="F25" s="393"/>
      <c r="G25" s="393"/>
      <c r="H25" s="393"/>
      <c r="I25" s="394"/>
      <c r="J25" s="393"/>
      <c r="K25" s="393"/>
      <c r="L25" s="365"/>
    </row>
    <row r="26" spans="1:12" ht="15.4" customHeight="1">
      <c r="A26" s="234"/>
      <c r="B26" s="234"/>
      <c r="C26" s="235"/>
      <c r="D26" s="236"/>
      <c r="E26" s="235"/>
      <c r="F26" s="235"/>
      <c r="G26" s="235"/>
      <c r="H26" s="235"/>
      <c r="I26" s="235"/>
      <c r="J26" s="235"/>
      <c r="K26" s="235"/>
      <c r="L26" s="235"/>
    </row>
    <row r="27" spans="1:12" ht="15.4" customHeight="1">
      <c r="A27" s="237"/>
      <c r="B27" s="237"/>
      <c r="C27" s="239"/>
      <c r="D27" s="333"/>
      <c r="E27" s="241"/>
      <c r="F27" s="241">
        <f>D27*E27</f>
        <v>0</v>
      </c>
      <c r="G27" s="241"/>
      <c r="H27" s="239"/>
      <c r="I27" s="239"/>
      <c r="J27" s="332"/>
      <c r="K27" s="239"/>
      <c r="L27" s="235"/>
    </row>
    <row r="28" spans="1:12" ht="15.4" customHeight="1">
      <c r="A28" s="237"/>
      <c r="B28" s="237"/>
      <c r="C28" s="239"/>
      <c r="D28" s="333"/>
      <c r="E28" s="241"/>
      <c r="F28" s="241">
        <f>D28*E28</f>
        <v>0</v>
      </c>
      <c r="G28" s="241"/>
      <c r="H28" s="239"/>
      <c r="I28" s="239"/>
      <c r="J28" s="332"/>
      <c r="K28" s="239"/>
      <c r="L28" s="235"/>
    </row>
    <row r="29" spans="1:12" ht="15.4" customHeight="1">
      <c r="A29" s="237"/>
      <c r="B29" s="237"/>
      <c r="C29" s="239"/>
      <c r="D29" s="333"/>
      <c r="E29" s="241"/>
      <c r="F29" s="241">
        <f>D29*E29</f>
        <v>0</v>
      </c>
      <c r="G29" s="241"/>
      <c r="H29" s="239"/>
      <c r="I29" s="239"/>
      <c r="J29" s="332"/>
      <c r="K29" s="239"/>
      <c r="L29" s="235"/>
    </row>
    <row r="30" spans="1:12" s="336" customFormat="1" ht="15.4" customHeight="1">
      <c r="A30" s="583" t="s">
        <v>170</v>
      </c>
      <c r="B30" s="584"/>
      <c r="C30" s="585"/>
      <c r="D30" s="395">
        <f>SUM(D27:D29)</f>
        <v>0</v>
      </c>
      <c r="E30" s="393"/>
      <c r="F30" s="393"/>
      <c r="G30" s="393"/>
      <c r="H30" s="393"/>
      <c r="I30" s="394"/>
      <c r="J30" s="393"/>
      <c r="K30" s="393"/>
      <c r="L30" s="365"/>
    </row>
    <row r="31" spans="1:12" ht="15.4" customHeight="1">
      <c r="A31" s="291"/>
      <c r="B31" s="291"/>
      <c r="C31" s="247"/>
      <c r="D31" s="247"/>
      <c r="E31" s="247"/>
      <c r="F31" s="292"/>
      <c r="G31" s="290"/>
      <c r="H31" s="235"/>
      <c r="I31" s="247"/>
      <c r="J31" s="235"/>
      <c r="K31" s="235"/>
      <c r="L31" s="235"/>
    </row>
    <row r="32" spans="1:12" ht="15.4" customHeight="1">
      <c r="A32" s="291"/>
      <c r="B32" s="291"/>
      <c r="C32" s="247"/>
      <c r="D32" s="247"/>
      <c r="E32" s="247"/>
      <c r="F32" s="292"/>
      <c r="G32" s="290"/>
      <c r="H32" s="235"/>
      <c r="I32" s="247"/>
      <c r="J32" s="235"/>
      <c r="K32" s="235"/>
      <c r="L32" s="235"/>
    </row>
    <row r="33" spans="1:12" ht="15.4" customHeight="1">
      <c r="A33" s="291"/>
      <c r="B33" s="291"/>
      <c r="C33" s="247"/>
      <c r="D33" s="247"/>
      <c r="E33" s="247"/>
      <c r="F33" s="292"/>
      <c r="G33" s="290"/>
      <c r="H33" s="235"/>
      <c r="I33" s="247"/>
      <c r="J33" s="235"/>
      <c r="K33" s="235"/>
      <c r="L33" s="235"/>
    </row>
    <row r="34" spans="1:12" ht="15.4" customHeight="1">
      <c r="A34" s="291"/>
      <c r="B34" s="291"/>
      <c r="C34" s="247"/>
      <c r="D34" s="247"/>
      <c r="E34" s="247"/>
      <c r="F34" s="292"/>
      <c r="G34" s="290"/>
      <c r="H34" s="235"/>
      <c r="I34" s="247"/>
      <c r="J34" s="235"/>
      <c r="K34" s="235"/>
      <c r="L34" s="235"/>
    </row>
    <row r="35" spans="1:12" ht="15.4" customHeight="1">
      <c r="A35" s="293"/>
      <c r="B35" s="293"/>
      <c r="C35" s="294"/>
      <c r="D35" s="294"/>
      <c r="E35" s="293"/>
      <c r="F35" s="293"/>
      <c r="G35" s="295"/>
      <c r="H35" s="296"/>
      <c r="I35" s="297"/>
      <c r="J35" s="298"/>
      <c r="K35" s="298"/>
      <c r="L35" s="296"/>
    </row>
    <row r="36" spans="1:12" ht="15.4" customHeight="1">
      <c r="A36" s="299" t="s">
        <v>33</v>
      </c>
      <c r="B36" s="300"/>
      <c r="C36" s="300"/>
      <c r="D36" s="300"/>
      <c r="E36" s="300"/>
      <c r="F36" s="300"/>
      <c r="G36" s="300"/>
      <c r="H36" s="300"/>
      <c r="I36" s="300"/>
      <c r="J36" s="300"/>
      <c r="K36" s="300"/>
      <c r="L36" s="300"/>
    </row>
    <row r="37" spans="1:12" ht="17.25" customHeight="1">
      <c r="A37" s="580" t="s">
        <v>171</v>
      </c>
      <c r="B37" s="580"/>
      <c r="C37" s="580"/>
      <c r="D37" s="580"/>
      <c r="E37" s="580"/>
      <c r="F37" s="580"/>
      <c r="G37" s="580"/>
      <c r="H37" s="580"/>
      <c r="I37" s="580"/>
      <c r="J37" s="580"/>
      <c r="K37" s="580"/>
      <c r="L37" s="580"/>
    </row>
    <row r="38" spans="1:12" ht="17.25" customHeight="1">
      <c r="A38" s="580"/>
      <c r="B38" s="580"/>
      <c r="C38" s="580"/>
      <c r="D38" s="580"/>
      <c r="E38" s="580"/>
      <c r="F38" s="580"/>
      <c r="G38" s="580"/>
      <c r="H38" s="580"/>
      <c r="I38" s="580"/>
      <c r="J38" s="580"/>
      <c r="K38" s="580"/>
      <c r="L38" s="580"/>
    </row>
    <row r="39" spans="1:12" ht="17.25" customHeight="1">
      <c r="A39" s="580"/>
      <c r="B39" s="580"/>
      <c r="C39" s="580"/>
      <c r="D39" s="580"/>
      <c r="E39" s="580"/>
      <c r="F39" s="580"/>
      <c r="G39" s="580"/>
      <c r="H39" s="580"/>
      <c r="I39" s="580"/>
      <c r="J39" s="580"/>
      <c r="K39" s="580"/>
      <c r="L39" s="580"/>
    </row>
    <row r="40" spans="1:12" ht="24" customHeight="1">
      <c r="A40" s="580"/>
      <c r="B40" s="580"/>
      <c r="C40" s="580"/>
      <c r="D40" s="580"/>
      <c r="E40" s="580"/>
      <c r="F40" s="580"/>
      <c r="G40" s="580"/>
      <c r="H40" s="580"/>
      <c r="I40" s="580"/>
      <c r="J40" s="580"/>
      <c r="K40" s="580"/>
      <c r="L40" s="580"/>
    </row>
  </sheetData>
  <mergeCells count="13">
    <mergeCell ref="I10:L10"/>
    <mergeCell ref="K1:L1"/>
    <mergeCell ref="J2:L2"/>
    <mergeCell ref="A4:L4"/>
    <mergeCell ref="A6:E6"/>
    <mergeCell ref="I9:L9"/>
    <mergeCell ref="A37:L40"/>
    <mergeCell ref="A12:B12"/>
    <mergeCell ref="B14:C14"/>
    <mergeCell ref="D14:L14"/>
    <mergeCell ref="A15:L15"/>
    <mergeCell ref="A25:C25"/>
    <mergeCell ref="A30:C30"/>
  </mergeCells>
  <phoneticPr fontId="1"/>
  <printOptions horizontalCentered="1"/>
  <pageMargins left="0.47244094488188981" right="0.39370078740157483" top="0.78740157480314965" bottom="0.3937007874015748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zoomScaleNormal="100" zoomScaleSheetLayoutView="85" workbookViewId="0">
      <selection activeCell="L12" sqref="L12"/>
    </sheetView>
  </sheetViews>
  <sheetFormatPr defaultRowHeight="18.75" customHeight="1"/>
  <cols>
    <col min="1" max="1" width="8.625" style="1" customWidth="1"/>
    <col min="2" max="2" width="6.625" style="1" customWidth="1"/>
    <col min="3" max="3" width="3.625" style="1" customWidth="1"/>
    <col min="4" max="4" width="5.625" style="1" customWidth="1"/>
    <col min="5" max="9" width="9.125" style="1" customWidth="1"/>
    <col min="10" max="10" width="12.625" style="1" customWidth="1"/>
    <col min="11" max="11" width="5.625" style="1" customWidth="1"/>
    <col min="12" max="12" width="7.625" style="1" customWidth="1"/>
    <col min="13" max="16384" width="9" style="1"/>
  </cols>
  <sheetData>
    <row r="1" spans="1:12" s="4" customFormat="1" ht="15.4" customHeight="1">
      <c r="A1" s="1"/>
      <c r="B1" s="1"/>
      <c r="C1" s="1"/>
      <c r="D1" s="1"/>
      <c r="E1" s="1"/>
      <c r="F1" s="1"/>
      <c r="G1" s="1"/>
      <c r="H1" s="1"/>
      <c r="I1" s="1"/>
      <c r="J1" s="1"/>
      <c r="K1" s="577" t="s">
        <v>140</v>
      </c>
      <c r="L1" s="577"/>
    </row>
    <row r="2" spans="1:12" s="4" customFormat="1" ht="15.4" customHeight="1">
      <c r="A2" s="1"/>
      <c r="B2" s="1"/>
      <c r="C2" s="1"/>
      <c r="D2" s="1"/>
      <c r="E2" s="1"/>
      <c r="F2" s="1"/>
      <c r="G2" s="1"/>
      <c r="H2" s="1"/>
      <c r="I2" s="1"/>
      <c r="J2" s="586" t="s">
        <v>141</v>
      </c>
      <c r="K2" s="586"/>
      <c r="L2" s="579"/>
    </row>
    <row r="3" spans="1:12" s="4" customFormat="1" ht="15.4" customHeight="1">
      <c r="A3" s="1"/>
      <c r="B3" s="1"/>
      <c r="C3" s="1"/>
      <c r="D3" s="1"/>
      <c r="E3" s="1"/>
      <c r="F3" s="1"/>
      <c r="G3" s="1"/>
      <c r="H3" s="1"/>
      <c r="I3" s="1"/>
      <c r="J3" s="227"/>
      <c r="K3" s="227"/>
      <c r="L3" s="227"/>
    </row>
    <row r="4" spans="1:12" s="4" customFormat="1" ht="15.4" customHeight="1">
      <c r="A4" s="436" t="s">
        <v>292</v>
      </c>
      <c r="B4" s="436"/>
      <c r="C4" s="436"/>
      <c r="D4" s="436"/>
      <c r="E4" s="436"/>
      <c r="F4" s="436"/>
      <c r="G4" s="436"/>
      <c r="H4" s="436"/>
      <c r="I4" s="436"/>
      <c r="J4" s="436"/>
      <c r="K4" s="436"/>
      <c r="L4" s="436"/>
    </row>
    <row r="5" spans="1:12" s="4" customFormat="1" ht="15.4" customHeight="1">
      <c r="A5" s="10" t="s">
        <v>4</v>
      </c>
      <c r="B5" s="227"/>
      <c r="C5" s="227"/>
      <c r="D5" s="227"/>
      <c r="E5" s="227"/>
      <c r="F5" s="227"/>
      <c r="G5" s="227"/>
      <c r="H5" s="227"/>
      <c r="I5" s="227"/>
      <c r="J5" s="227"/>
      <c r="K5" s="227"/>
      <c r="L5" s="227"/>
    </row>
    <row r="6" spans="1:12" s="4" customFormat="1" ht="15.4" customHeight="1">
      <c r="A6" s="578" t="s">
        <v>281</v>
      </c>
      <c r="B6" s="578"/>
      <c r="C6" s="578"/>
      <c r="D6" s="578"/>
      <c r="E6" s="587"/>
      <c r="F6" s="227"/>
      <c r="G6" s="227"/>
      <c r="H6" s="227"/>
      <c r="I6" s="227"/>
      <c r="J6" s="227"/>
      <c r="K6" s="227"/>
      <c r="L6" s="227"/>
    </row>
    <row r="7" spans="1:12" s="4" customFormat="1" ht="15.4" customHeight="1">
      <c r="A7" s="10"/>
      <c r="B7" s="227"/>
      <c r="C7" s="227"/>
      <c r="D7" s="227"/>
      <c r="E7" s="227"/>
      <c r="F7" s="227"/>
      <c r="G7" s="227"/>
      <c r="H7" s="227"/>
      <c r="I7" s="227"/>
      <c r="J7" s="227"/>
      <c r="K7" s="227"/>
      <c r="L7" s="227"/>
    </row>
    <row r="8" spans="1:12" s="4" customFormat="1" ht="15.4" customHeight="1">
      <c r="A8" s="10"/>
      <c r="B8" s="227"/>
      <c r="C8" s="227"/>
      <c r="D8" s="227"/>
      <c r="E8" s="227"/>
      <c r="F8" s="227"/>
      <c r="G8" s="12" t="s">
        <v>8</v>
      </c>
      <c r="H8" s="13"/>
      <c r="I8" s="13"/>
      <c r="J8" s="13"/>
      <c r="K8" s="13"/>
      <c r="L8" s="14"/>
    </row>
    <row r="9" spans="1:12" s="4" customFormat="1" ht="15.4" customHeight="1">
      <c r="A9" s="10"/>
      <c r="B9" s="227"/>
      <c r="C9" s="227"/>
      <c r="D9" s="227"/>
      <c r="E9" s="227"/>
      <c r="F9" s="227"/>
      <c r="G9" s="223" t="s">
        <v>282</v>
      </c>
      <c r="H9" s="1"/>
      <c r="I9" s="578"/>
      <c r="J9" s="578"/>
      <c r="K9" s="578"/>
      <c r="L9" s="578"/>
    </row>
    <row r="10" spans="1:12" s="4" customFormat="1" ht="15.4" customHeight="1">
      <c r="A10" s="10"/>
      <c r="B10" s="227"/>
      <c r="C10" s="227"/>
      <c r="D10" s="227"/>
      <c r="E10" s="227"/>
      <c r="F10" s="227"/>
      <c r="G10" s="223" t="s">
        <v>283</v>
      </c>
      <c r="H10" s="1"/>
      <c r="I10" s="578"/>
      <c r="J10" s="578"/>
      <c r="K10" s="578"/>
      <c r="L10" s="578"/>
    </row>
    <row r="11" spans="1:12" s="4" customFormat="1" ht="15.4" customHeight="1">
      <c r="A11" s="1"/>
      <c r="B11" s="1"/>
      <c r="C11" s="1"/>
      <c r="D11" s="1"/>
      <c r="E11" s="1"/>
      <c r="F11" s="1"/>
      <c r="G11" s="1"/>
      <c r="H11" s="1"/>
      <c r="I11" s="1"/>
      <c r="J11" s="1"/>
      <c r="K11" s="1"/>
      <c r="L11" s="1"/>
    </row>
    <row r="12" spans="1:12" s="4" customFormat="1" ht="15.4" customHeight="1">
      <c r="A12" s="581" t="s">
        <v>143</v>
      </c>
      <c r="B12" s="582"/>
      <c r="C12" s="211" t="s">
        <v>144</v>
      </c>
      <c r="D12" s="1"/>
      <c r="E12" s="1"/>
      <c r="F12" s="1"/>
      <c r="G12" s="1"/>
      <c r="H12" s="1"/>
      <c r="I12" s="1"/>
      <c r="J12" s="1"/>
      <c r="K12" s="1"/>
      <c r="L12" s="1"/>
    </row>
    <row r="13" spans="1:12" s="4" customFormat="1" ht="15.4" customHeight="1">
      <c r="A13" s="1"/>
      <c r="B13" s="1"/>
      <c r="C13" s="1"/>
      <c r="D13" s="1"/>
      <c r="E13" s="1"/>
      <c r="F13" s="1"/>
      <c r="G13" s="1"/>
      <c r="H13" s="1"/>
      <c r="I13" s="1"/>
      <c r="J13" s="1"/>
      <c r="K13" s="1"/>
      <c r="L13" s="1"/>
    </row>
    <row r="14" spans="1:12" s="4" customFormat="1" ht="15.4" customHeight="1">
      <c r="A14" s="1"/>
      <c r="B14" s="577" t="s">
        <v>17</v>
      </c>
      <c r="C14" s="577"/>
      <c r="D14" s="578" t="s">
        <v>145</v>
      </c>
      <c r="E14" s="578"/>
      <c r="F14" s="578"/>
      <c r="G14" s="578"/>
      <c r="H14" s="578"/>
      <c r="I14" s="578"/>
      <c r="J14" s="578"/>
      <c r="K14" s="578"/>
      <c r="L14" s="578"/>
    </row>
    <row r="15" spans="1:12" s="4" customFormat="1" ht="15.4" customHeight="1">
      <c r="A15" s="572" t="s">
        <v>20</v>
      </c>
      <c r="B15" s="572"/>
      <c r="C15" s="572"/>
      <c r="D15" s="572"/>
      <c r="E15" s="572"/>
      <c r="F15" s="572"/>
      <c r="G15" s="572"/>
      <c r="H15" s="572"/>
      <c r="I15" s="572"/>
      <c r="J15" s="572"/>
      <c r="K15" s="572"/>
      <c r="L15" s="572"/>
    </row>
    <row r="16" spans="1:12" s="392" customFormat="1" ht="23.25" thickBot="1">
      <c r="A16" s="267" t="s">
        <v>114</v>
      </c>
      <c r="B16" s="267" t="s">
        <v>22</v>
      </c>
      <c r="C16" s="267" t="s">
        <v>23</v>
      </c>
      <c r="D16" s="267" t="s">
        <v>24</v>
      </c>
      <c r="E16" s="267" t="s">
        <v>27</v>
      </c>
      <c r="F16" s="267" t="s">
        <v>28</v>
      </c>
      <c r="G16" s="267" t="s">
        <v>146</v>
      </c>
      <c r="H16" s="267" t="s">
        <v>29</v>
      </c>
      <c r="I16" s="267" t="s">
        <v>147</v>
      </c>
      <c r="J16" s="267" t="s">
        <v>148</v>
      </c>
      <c r="K16" s="267" t="s">
        <v>149</v>
      </c>
      <c r="L16" s="267" t="s">
        <v>31</v>
      </c>
    </row>
    <row r="17" spans="1:12" ht="15.4" customHeight="1" thickTop="1">
      <c r="A17" s="268"/>
      <c r="B17" s="269"/>
      <c r="C17" s="270"/>
      <c r="D17" s="271"/>
      <c r="E17" s="270"/>
      <c r="F17" s="272"/>
      <c r="G17" s="270"/>
      <c r="H17" s="270"/>
      <c r="I17" s="270"/>
      <c r="J17" s="270"/>
      <c r="K17" s="270"/>
      <c r="L17" s="270"/>
    </row>
    <row r="18" spans="1:12" ht="15.4" customHeight="1">
      <c r="A18" s="234"/>
      <c r="B18" s="234"/>
      <c r="C18" s="235"/>
      <c r="D18" s="236"/>
      <c r="E18" s="235"/>
      <c r="F18" s="235"/>
      <c r="G18" s="235"/>
      <c r="H18" s="235"/>
      <c r="I18" s="235"/>
      <c r="J18" s="235"/>
      <c r="K18" s="235"/>
      <c r="L18" s="235"/>
    </row>
    <row r="19" spans="1:12" ht="15.4" customHeight="1">
      <c r="A19" s="237" t="s">
        <v>150</v>
      </c>
      <c r="B19" s="237" t="s">
        <v>151</v>
      </c>
      <c r="C19" s="239" t="s">
        <v>152</v>
      </c>
      <c r="D19" s="333">
        <v>5000</v>
      </c>
      <c r="E19" s="241">
        <v>90</v>
      </c>
      <c r="F19" s="241">
        <v>450000</v>
      </c>
      <c r="G19" s="241" t="s">
        <v>153</v>
      </c>
      <c r="H19" s="239" t="s">
        <v>154</v>
      </c>
      <c r="I19" s="239" t="s">
        <v>155</v>
      </c>
      <c r="J19" s="239" t="s">
        <v>156</v>
      </c>
      <c r="K19" s="239" t="s">
        <v>157</v>
      </c>
      <c r="L19" s="235"/>
    </row>
    <row r="20" spans="1:12" ht="15.4" customHeight="1">
      <c r="A20" s="237" t="s">
        <v>150</v>
      </c>
      <c r="B20" s="237" t="s">
        <v>151</v>
      </c>
      <c r="C20" s="239" t="s">
        <v>152</v>
      </c>
      <c r="D20" s="333">
        <v>10000</v>
      </c>
      <c r="E20" s="241">
        <v>100</v>
      </c>
      <c r="F20" s="241">
        <v>1000000</v>
      </c>
      <c r="G20" s="241" t="s">
        <v>153</v>
      </c>
      <c r="H20" s="239" t="s">
        <v>158</v>
      </c>
      <c r="I20" s="239" t="s">
        <v>155</v>
      </c>
      <c r="J20" s="239" t="s">
        <v>156</v>
      </c>
      <c r="K20" s="239" t="s">
        <v>157</v>
      </c>
      <c r="L20" s="235"/>
    </row>
    <row r="21" spans="1:12" ht="15.4" customHeight="1">
      <c r="A21" s="237" t="s">
        <v>150</v>
      </c>
      <c r="B21" s="237" t="s">
        <v>151</v>
      </c>
      <c r="C21" s="239" t="s">
        <v>152</v>
      </c>
      <c r="D21" s="333">
        <v>15000</v>
      </c>
      <c r="E21" s="241">
        <v>100</v>
      </c>
      <c r="F21" s="241">
        <v>1500000</v>
      </c>
      <c r="G21" s="241" t="s">
        <v>153</v>
      </c>
      <c r="H21" s="239" t="s">
        <v>159</v>
      </c>
      <c r="I21" s="239" t="s">
        <v>155</v>
      </c>
      <c r="J21" s="239" t="s">
        <v>156</v>
      </c>
      <c r="K21" s="239" t="s">
        <v>157</v>
      </c>
      <c r="L21" s="235"/>
    </row>
    <row r="22" spans="1:12" ht="15.4" customHeight="1">
      <c r="A22" s="237" t="s">
        <v>150</v>
      </c>
      <c r="B22" s="237" t="s">
        <v>151</v>
      </c>
      <c r="C22" s="239" t="s">
        <v>152</v>
      </c>
      <c r="D22" s="333">
        <v>14000</v>
      </c>
      <c r="E22" s="241">
        <v>100</v>
      </c>
      <c r="F22" s="241">
        <v>1400000</v>
      </c>
      <c r="G22" s="241" t="s">
        <v>153</v>
      </c>
      <c r="H22" s="239" t="s">
        <v>160</v>
      </c>
      <c r="I22" s="239" t="s">
        <v>155</v>
      </c>
      <c r="J22" s="239" t="s">
        <v>156</v>
      </c>
      <c r="K22" s="239" t="s">
        <v>157</v>
      </c>
      <c r="L22" s="235"/>
    </row>
    <row r="23" spans="1:12" ht="15.4" customHeight="1">
      <c r="A23" s="237" t="s">
        <v>150</v>
      </c>
      <c r="B23" s="237" t="s">
        <v>151</v>
      </c>
      <c r="C23" s="239" t="s">
        <v>152</v>
      </c>
      <c r="D23" s="333">
        <v>5000</v>
      </c>
      <c r="E23" s="241">
        <v>110</v>
      </c>
      <c r="F23" s="241">
        <v>550000</v>
      </c>
      <c r="G23" s="241" t="s">
        <v>153</v>
      </c>
      <c r="H23" s="239" t="s">
        <v>161</v>
      </c>
      <c r="I23" s="239" t="s">
        <v>155</v>
      </c>
      <c r="J23" s="239" t="s">
        <v>156</v>
      </c>
      <c r="K23" s="239" t="s">
        <v>157</v>
      </c>
      <c r="L23" s="235"/>
    </row>
    <row r="24" spans="1:12" ht="15.4" customHeight="1">
      <c r="A24" s="237" t="s">
        <v>150</v>
      </c>
      <c r="B24" s="237" t="s">
        <v>151</v>
      </c>
      <c r="C24" s="239" t="s">
        <v>152</v>
      </c>
      <c r="D24" s="333">
        <v>1000</v>
      </c>
      <c r="E24" s="241">
        <v>100</v>
      </c>
      <c r="F24" s="241">
        <v>100000</v>
      </c>
      <c r="G24" s="241" t="s">
        <v>153</v>
      </c>
      <c r="H24" s="239" t="s">
        <v>162</v>
      </c>
      <c r="I24" s="239" t="s">
        <v>155</v>
      </c>
      <c r="J24" s="239" t="s">
        <v>156</v>
      </c>
      <c r="K24" s="239" t="s">
        <v>157</v>
      </c>
      <c r="L24" s="235"/>
    </row>
    <row r="25" spans="1:12" s="336" customFormat="1" ht="15.4" customHeight="1">
      <c r="A25" s="583" t="s">
        <v>163</v>
      </c>
      <c r="B25" s="584"/>
      <c r="C25" s="585"/>
      <c r="D25" s="395">
        <v>50000</v>
      </c>
      <c r="E25" s="393"/>
      <c r="F25" s="393"/>
      <c r="G25" s="393"/>
      <c r="H25" s="393"/>
      <c r="I25" s="394"/>
      <c r="J25" s="393"/>
      <c r="K25" s="393"/>
      <c r="L25" s="365"/>
    </row>
    <row r="26" spans="1:12" ht="15.4" customHeight="1">
      <c r="A26" s="234"/>
      <c r="B26" s="234"/>
      <c r="C26" s="235"/>
      <c r="D26" s="236"/>
      <c r="E26" s="235"/>
      <c r="F26" s="235"/>
      <c r="G26" s="235"/>
      <c r="H26" s="235"/>
      <c r="I26" s="235"/>
      <c r="J26" s="235"/>
      <c r="K26" s="235"/>
      <c r="L26" s="235"/>
    </row>
    <row r="27" spans="1:12" ht="15.4" customHeight="1">
      <c r="A27" s="237" t="s">
        <v>150</v>
      </c>
      <c r="B27" s="237" t="s">
        <v>151</v>
      </c>
      <c r="C27" s="239" t="s">
        <v>152</v>
      </c>
      <c r="D27" s="333">
        <v>2000</v>
      </c>
      <c r="E27" s="241"/>
      <c r="F27" s="241">
        <v>0</v>
      </c>
      <c r="G27" s="241" t="s">
        <v>153</v>
      </c>
      <c r="H27" s="239" t="s">
        <v>164</v>
      </c>
      <c r="I27" s="239" t="s">
        <v>165</v>
      </c>
      <c r="J27" s="332" t="s">
        <v>166</v>
      </c>
      <c r="K27" s="239" t="s">
        <v>167</v>
      </c>
      <c r="L27" s="235"/>
    </row>
    <row r="28" spans="1:12" ht="15.4" customHeight="1">
      <c r="A28" s="237" t="s">
        <v>150</v>
      </c>
      <c r="B28" s="237" t="s">
        <v>151</v>
      </c>
      <c r="C28" s="239" t="s">
        <v>152</v>
      </c>
      <c r="D28" s="333">
        <v>2000</v>
      </c>
      <c r="E28" s="241"/>
      <c r="F28" s="241">
        <v>0</v>
      </c>
      <c r="G28" s="241" t="s">
        <v>153</v>
      </c>
      <c r="H28" s="239" t="s">
        <v>168</v>
      </c>
      <c r="I28" s="239" t="s">
        <v>165</v>
      </c>
      <c r="J28" s="332" t="s">
        <v>166</v>
      </c>
      <c r="K28" s="239" t="s">
        <v>167</v>
      </c>
      <c r="L28" s="235"/>
    </row>
    <row r="29" spans="1:12" ht="15.4" customHeight="1">
      <c r="A29" s="237" t="s">
        <v>150</v>
      </c>
      <c r="B29" s="237" t="s">
        <v>151</v>
      </c>
      <c r="C29" s="239" t="s">
        <v>152</v>
      </c>
      <c r="D29" s="333">
        <v>1000</v>
      </c>
      <c r="E29" s="241"/>
      <c r="F29" s="241">
        <v>0</v>
      </c>
      <c r="G29" s="241" t="s">
        <v>153</v>
      </c>
      <c r="H29" s="239" t="s">
        <v>169</v>
      </c>
      <c r="I29" s="239" t="s">
        <v>165</v>
      </c>
      <c r="J29" s="332" t="s">
        <v>166</v>
      </c>
      <c r="K29" s="239" t="s">
        <v>167</v>
      </c>
      <c r="L29" s="235"/>
    </row>
    <row r="30" spans="1:12" s="336" customFormat="1" ht="15.4" customHeight="1">
      <c r="A30" s="583" t="s">
        <v>170</v>
      </c>
      <c r="B30" s="584"/>
      <c r="C30" s="585"/>
      <c r="D30" s="395">
        <v>5000</v>
      </c>
      <c r="E30" s="393"/>
      <c r="F30" s="393"/>
      <c r="G30" s="393"/>
      <c r="H30" s="393"/>
      <c r="I30" s="394"/>
      <c r="J30" s="393"/>
      <c r="K30" s="393"/>
      <c r="L30" s="365"/>
    </row>
    <row r="31" spans="1:12" ht="15.4" customHeight="1">
      <c r="A31" s="291"/>
      <c r="B31" s="291"/>
      <c r="C31" s="247"/>
      <c r="D31" s="247"/>
      <c r="E31" s="247"/>
      <c r="F31" s="292"/>
      <c r="G31" s="290"/>
      <c r="H31" s="235"/>
      <c r="I31" s="247"/>
      <c r="J31" s="235"/>
      <c r="K31" s="235"/>
      <c r="L31" s="235"/>
    </row>
    <row r="32" spans="1:12" ht="15.4" customHeight="1">
      <c r="A32" s="291"/>
      <c r="B32" s="291"/>
      <c r="C32" s="247"/>
      <c r="D32" s="247"/>
      <c r="E32" s="247"/>
      <c r="F32" s="292"/>
      <c r="G32" s="290"/>
      <c r="H32" s="235"/>
      <c r="I32" s="247"/>
      <c r="J32" s="235"/>
      <c r="K32" s="235"/>
      <c r="L32" s="235"/>
    </row>
    <row r="33" spans="1:12" ht="15.4" customHeight="1">
      <c r="A33" s="291"/>
      <c r="B33" s="291"/>
      <c r="C33" s="247"/>
      <c r="D33" s="247"/>
      <c r="E33" s="247"/>
      <c r="F33" s="292"/>
      <c r="G33" s="290"/>
      <c r="H33" s="235"/>
      <c r="I33" s="247"/>
      <c r="J33" s="235"/>
      <c r="K33" s="235"/>
      <c r="L33" s="235"/>
    </row>
    <row r="34" spans="1:12" ht="15.4" customHeight="1">
      <c r="A34" s="291"/>
      <c r="B34" s="291"/>
      <c r="C34" s="247"/>
      <c r="D34" s="247"/>
      <c r="E34" s="247"/>
      <c r="F34" s="292"/>
      <c r="G34" s="290"/>
      <c r="H34" s="235"/>
      <c r="I34" s="247"/>
      <c r="J34" s="235"/>
      <c r="K34" s="235"/>
      <c r="L34" s="235"/>
    </row>
    <row r="35" spans="1:12" ht="15.4" customHeight="1">
      <c r="A35" s="293"/>
      <c r="B35" s="293"/>
      <c r="C35" s="294"/>
      <c r="D35" s="294"/>
      <c r="E35" s="293"/>
      <c r="F35" s="293"/>
      <c r="G35" s="295"/>
      <c r="H35" s="296"/>
      <c r="I35" s="297"/>
      <c r="J35" s="298"/>
      <c r="K35" s="298"/>
      <c r="L35" s="296"/>
    </row>
    <row r="36" spans="1:12" ht="15.4" customHeight="1">
      <c r="A36" s="299" t="s">
        <v>33</v>
      </c>
      <c r="B36" s="300"/>
      <c r="C36" s="300"/>
      <c r="D36" s="300"/>
      <c r="E36" s="300"/>
      <c r="F36" s="300"/>
      <c r="G36" s="300"/>
      <c r="H36" s="300"/>
      <c r="I36" s="300"/>
      <c r="J36" s="300"/>
      <c r="K36" s="300"/>
      <c r="L36" s="300"/>
    </row>
    <row r="37" spans="1:12" ht="17.25" customHeight="1">
      <c r="A37" s="580" t="s">
        <v>171</v>
      </c>
      <c r="B37" s="580"/>
      <c r="C37" s="580"/>
      <c r="D37" s="580"/>
      <c r="E37" s="580"/>
      <c r="F37" s="580"/>
      <c r="G37" s="580"/>
      <c r="H37" s="580"/>
      <c r="I37" s="580"/>
      <c r="J37" s="580"/>
      <c r="K37" s="580"/>
      <c r="L37" s="580"/>
    </row>
    <row r="38" spans="1:12" ht="17.25" customHeight="1">
      <c r="A38" s="580"/>
      <c r="B38" s="580"/>
      <c r="C38" s="580"/>
      <c r="D38" s="580"/>
      <c r="E38" s="580"/>
      <c r="F38" s="580"/>
      <c r="G38" s="580"/>
      <c r="H38" s="580"/>
      <c r="I38" s="580"/>
      <c r="J38" s="580"/>
      <c r="K38" s="580"/>
      <c r="L38" s="580"/>
    </row>
    <row r="39" spans="1:12" ht="17.25" customHeight="1">
      <c r="A39" s="580"/>
      <c r="B39" s="580"/>
      <c r="C39" s="580"/>
      <c r="D39" s="580"/>
      <c r="E39" s="580"/>
      <c r="F39" s="580"/>
      <c r="G39" s="580"/>
      <c r="H39" s="580"/>
      <c r="I39" s="580"/>
      <c r="J39" s="580"/>
      <c r="K39" s="580"/>
      <c r="L39" s="580"/>
    </row>
    <row r="40" spans="1:12" ht="26.25" customHeight="1">
      <c r="A40" s="580"/>
      <c r="B40" s="580"/>
      <c r="C40" s="580"/>
      <c r="D40" s="580"/>
      <c r="E40" s="580"/>
      <c r="F40" s="580"/>
      <c r="G40" s="580"/>
      <c r="H40" s="580"/>
      <c r="I40" s="580"/>
      <c r="J40" s="580"/>
      <c r="K40" s="580"/>
      <c r="L40" s="580"/>
    </row>
  </sheetData>
  <mergeCells count="13">
    <mergeCell ref="A37:L40"/>
    <mergeCell ref="A12:B12"/>
    <mergeCell ref="B14:C14"/>
    <mergeCell ref="D14:L14"/>
    <mergeCell ref="A15:L15"/>
    <mergeCell ref="A25:C25"/>
    <mergeCell ref="A30:C30"/>
    <mergeCell ref="I10:L10"/>
    <mergeCell ref="K1:L1"/>
    <mergeCell ref="J2:L2"/>
    <mergeCell ref="A4:L4"/>
    <mergeCell ref="I9:L9"/>
    <mergeCell ref="A6:E6"/>
  </mergeCells>
  <phoneticPr fontId="1"/>
  <printOptions horizontalCentered="1"/>
  <pageMargins left="0.47244094488188981" right="0.39370078740157483" top="0.78740157480314965"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13</vt:i4>
      </vt:variant>
    </vt:vector>
  </HeadingPairs>
  <TitlesOfParts>
    <vt:vector size="32" baseType="lpstr">
      <vt:lpstr>様式１（Word様式あり）</vt:lpstr>
      <vt:lpstr>様式１-１</vt:lpstr>
      <vt:lpstr>様式-1-1（記入例）</vt:lpstr>
      <vt:lpstr>計算様式</vt:lpstr>
      <vt:lpstr>様式２（Word様式あり）</vt:lpstr>
      <vt:lpstr>様式-3</vt:lpstr>
      <vt:lpstr>様式-3 (記入例)</vt:lpstr>
      <vt:lpstr>様式-3-1 </vt:lpstr>
      <vt:lpstr>様式-3-1（記入例）</vt:lpstr>
      <vt:lpstr>様式-3-2</vt:lpstr>
      <vt:lpstr>様式-3-2 (記入例)</vt:lpstr>
      <vt:lpstr>様式-3-3</vt:lpstr>
      <vt:lpstr>様式-3-3 (記入例)</vt:lpstr>
      <vt:lpstr>様式４（Word様式あり）</vt:lpstr>
      <vt:lpstr>様式－５</vt:lpstr>
      <vt:lpstr>様式－５ (記入例)</vt:lpstr>
      <vt:lpstr>様式－５－１</vt:lpstr>
      <vt:lpstr>様式－５－１別添</vt:lpstr>
      <vt:lpstr>様式６（Word様式あり）</vt:lpstr>
      <vt:lpstr>計算様式!Print_Area</vt:lpstr>
      <vt:lpstr>'様式１-１'!Print_Area</vt:lpstr>
      <vt:lpstr>'様式-1-1（記入例）'!Print_Area</vt:lpstr>
      <vt:lpstr>'様式-3'!Print_Area</vt:lpstr>
      <vt:lpstr>'様式-3 (記入例)'!Print_Area</vt:lpstr>
      <vt:lpstr>'様式-3-1 '!Print_Area</vt:lpstr>
      <vt:lpstr>'様式-3-1（記入例）'!Print_Area</vt:lpstr>
      <vt:lpstr>'様式-3-2'!Print_Area</vt:lpstr>
      <vt:lpstr>'様式-3-2 (記入例)'!Print_Area</vt:lpstr>
      <vt:lpstr>'様式-3-3'!Print_Area</vt:lpstr>
      <vt:lpstr>'様式-3-3 (記入例)'!Print_Area</vt:lpstr>
      <vt:lpstr>'様式－５－１'!Print_Area</vt:lpstr>
      <vt:lpstr>'様式－５－１別添'!Print_Area</vt:lpstr>
    </vt:vector>
  </TitlesOfParts>
  <Company>Dynabook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引間 逸朗</dc:creator>
  <cp:lastModifiedBy>引間 逸朗</cp:lastModifiedBy>
  <cp:lastPrinted>2024-07-02T02:15:10Z</cp:lastPrinted>
  <dcterms:created xsi:type="dcterms:W3CDTF">2022-11-18T00:55:35Z</dcterms:created>
  <dcterms:modified xsi:type="dcterms:W3CDTF">2024-07-02T02:15:52Z</dcterms:modified>
</cp:coreProperties>
</file>